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never" defaultThemeVersion="153222"/>
  <mc:AlternateContent xmlns:mc="http://schemas.openxmlformats.org/markup-compatibility/2006">
    <mc:Choice Requires="x15">
      <x15ac:absPath xmlns:x15ac="http://schemas.microsoft.com/office/spreadsheetml/2010/11/ac" url="Z:\npt_fs2\Corporate Administration\Corporate Services\FOIA\FOIA Requests\2021 Requests\05. May (E)\21-E-025 Mental Health Benchmarking Network\"/>
    </mc:Choice>
  </mc:AlternateContent>
  <bookViews>
    <workbookView xWindow="57480" yWindow="-120" windowWidth="29040" windowHeight="15840"/>
  </bookViews>
  <sheets>
    <sheet name="Introduction" sheetId="5" r:id="rId1"/>
    <sheet name="Validation Check" sheetId="22" r:id="rId2"/>
    <sheet name="ICS Consent" sheetId="21" r:id="rId3"/>
    <sheet name="Older People's MH" sheetId="23" r:id="rId4"/>
    <sheet name="Organisational Baseline" sheetId="7" r:id="rId5"/>
    <sheet name="Inpatient Metrics" sheetId="8" r:id="rId6"/>
    <sheet name="Inpatient Wfc and Fnc" sheetId="10" r:id="rId7"/>
    <sheet name="Inpatient Profiling" sheetId="11" r:id="rId8"/>
    <sheet name="Inpatient Quality" sheetId="12" r:id="rId9"/>
    <sheet name="Crisis Care" sheetId="13" r:id="rId10"/>
    <sheet name="Community Metrics" sheetId="15" r:id="rId11"/>
    <sheet name="Community Wfc and Fnc" sheetId="16" r:id="rId12"/>
    <sheet name="Community Profiling" sheetId="14" r:id="rId13"/>
    <sheet name="NCISH" sheetId="20" r:id="rId14"/>
    <sheet name="Comments" sheetId="17" r:id="rId15"/>
  </sheets>
  <definedNames>
    <definedName name="_xlnm.Print_Area" localSheetId="14">Comments!$A$1:$F$41</definedName>
    <definedName name="_xlnm.Print_Area" localSheetId="10">'Community Metrics'!$A$1:$Q$29</definedName>
    <definedName name="_xlnm.Print_Area" localSheetId="12">'Community Profiling'!$A$1:$P$75</definedName>
    <definedName name="_xlnm.Print_Area" localSheetId="11">'Community Wfc and Fnc'!$A$1:$Q$41</definedName>
    <definedName name="_xlnm.Print_Area" localSheetId="9">'Crisis Care'!$A$1:$G$35</definedName>
    <definedName name="_xlnm.Print_Area" localSheetId="2">'ICS Consent'!$A$1:$F$34</definedName>
    <definedName name="_xlnm.Print_Area" localSheetId="5">'Inpatient Metrics'!$A$1:$S$45</definedName>
    <definedName name="_xlnm.Print_Area" localSheetId="7">'Inpatient Profiling'!$A$1:$R$70</definedName>
    <definedName name="_xlnm.Print_Area" localSheetId="8">'Inpatient Quality'!$A$1:$R$24</definedName>
    <definedName name="_xlnm.Print_Area" localSheetId="6">'Inpatient Wfc and Fnc'!$A$1:$S$41</definedName>
    <definedName name="_xlnm.Print_Area" localSheetId="0">Introduction!$A$1:$O$45</definedName>
    <definedName name="_xlnm.Print_Area" localSheetId="13">NCISH!$A$1:$K$49</definedName>
    <definedName name="_xlnm.Print_Area" localSheetId="3">'Older People''s MH'!$A$1:$E$109</definedName>
    <definedName name="_xlnm.Print_Area" localSheetId="4">'Organisational Baseline'!$A$1:$F$21</definedName>
    <definedName name="_xlnm.Print_Area" localSheetId="1">'Validation Check'!$A$1:$Q$30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 i="16" l="1"/>
  <c r="D32" i="13" l="1"/>
  <c r="D31" i="13"/>
  <c r="D27" i="22" l="1"/>
  <c r="O20" i="15"/>
  <c r="D26" i="22"/>
  <c r="P21" i="22"/>
  <c r="P20" i="22"/>
  <c r="P19" i="22"/>
  <c r="P18" i="22"/>
  <c r="C21" i="21" l="1"/>
  <c r="C15" i="21"/>
  <c r="Q45" i="11" l="1"/>
  <c r="Q44" i="11"/>
  <c r="I63" i="11" l="1"/>
  <c r="C31" i="11"/>
  <c r="D22" i="22" s="1"/>
  <c r="Q34" i="11"/>
  <c r="Q35" i="11"/>
  <c r="Q36" i="11"/>
  <c r="Q37" i="11"/>
  <c r="Q38" i="11"/>
  <c r="Q39" i="11"/>
  <c r="Q40" i="11"/>
  <c r="F25" i="20" l="1"/>
  <c r="I31" i="14"/>
  <c r="J28" i="22" s="1"/>
  <c r="F58" i="14"/>
  <c r="F68" i="14"/>
  <c r="N74" i="14"/>
  <c r="O71" i="14"/>
  <c r="C31" i="14"/>
  <c r="D28" i="22" s="1"/>
  <c r="O9" i="16"/>
  <c r="C13" i="16"/>
  <c r="C29" i="16" s="1"/>
  <c r="C19" i="15"/>
  <c r="C21" i="15" s="1"/>
  <c r="E19" i="15"/>
  <c r="O9" i="15"/>
  <c r="C26" i="21" s="1"/>
  <c r="Q9" i="12"/>
  <c r="Q10" i="12"/>
  <c r="Q11" i="12"/>
  <c r="Q13" i="12"/>
  <c r="Q15" i="12"/>
  <c r="C69" i="11"/>
  <c r="E31" i="11"/>
  <c r="F22" i="22" s="1"/>
  <c r="Q8" i="11"/>
  <c r="H31" i="11"/>
  <c r="H22" i="22" s="1"/>
  <c r="I31" i="11"/>
  <c r="I22" i="22" s="1"/>
  <c r="J31" i="11"/>
  <c r="J22" i="22" s="1"/>
  <c r="K31" i="11"/>
  <c r="K22" i="22" s="1"/>
  <c r="L31" i="11"/>
  <c r="L22" i="22" s="1"/>
  <c r="M31" i="11"/>
  <c r="M22" i="22" s="1"/>
  <c r="N31" i="11"/>
  <c r="N22" i="22" s="1"/>
  <c r="O31" i="11"/>
  <c r="O22" i="22" s="1"/>
  <c r="P31" i="11"/>
  <c r="P22" i="22" s="1"/>
  <c r="G31" i="11"/>
  <c r="G22" i="22" s="1"/>
  <c r="D31" i="11"/>
  <c r="E22" i="22" s="1"/>
  <c r="Q38" i="10"/>
  <c r="C37" i="10"/>
  <c r="P13" i="10"/>
  <c r="P29" i="10" s="1"/>
  <c r="Q9" i="10"/>
  <c r="C25" i="21"/>
  <c r="C19" i="21"/>
  <c r="C24" i="21"/>
  <c r="C23" i="21"/>
  <c r="C22" i="21"/>
  <c r="C20" i="21"/>
  <c r="C18" i="21"/>
  <c r="C14" i="21"/>
  <c r="C16" i="21"/>
  <c r="C17" i="21"/>
  <c r="O18" i="15"/>
  <c r="O17" i="15"/>
  <c r="O15" i="15"/>
  <c r="O14" i="15"/>
  <c r="O12" i="15"/>
  <c r="C27" i="21" s="1"/>
  <c r="O10" i="15"/>
  <c r="O57" i="14"/>
  <c r="N58" i="14"/>
  <c r="D58" i="14"/>
  <c r="E58" i="14"/>
  <c r="G58" i="14"/>
  <c r="H58" i="14"/>
  <c r="I58" i="14"/>
  <c r="J58" i="14"/>
  <c r="K58" i="14"/>
  <c r="L58" i="14"/>
  <c r="M58" i="14"/>
  <c r="C58" i="14"/>
  <c r="O30" i="14"/>
  <c r="D31" i="14"/>
  <c r="E28" i="22" s="1"/>
  <c r="E31" i="14"/>
  <c r="F28" i="22" s="1"/>
  <c r="F31" i="14"/>
  <c r="G28" i="22" s="1"/>
  <c r="G31" i="14"/>
  <c r="H28" i="22" s="1"/>
  <c r="H31" i="14"/>
  <c r="I28" i="22" s="1"/>
  <c r="J31" i="14"/>
  <c r="K28" i="22" s="1"/>
  <c r="K31" i="14"/>
  <c r="L28" i="22" s="1"/>
  <c r="L31" i="14"/>
  <c r="M28" i="22" s="1"/>
  <c r="M31" i="14"/>
  <c r="N28" i="22" s="1"/>
  <c r="N31" i="14"/>
  <c r="O28" i="22" s="1"/>
  <c r="H17" i="22"/>
  <c r="I17" i="22"/>
  <c r="J17" i="22"/>
  <c r="K17" i="22"/>
  <c r="L17" i="22"/>
  <c r="M17" i="22"/>
  <c r="N17" i="22"/>
  <c r="O17" i="22"/>
  <c r="P17" i="22"/>
  <c r="G17" i="22"/>
  <c r="F17" i="22"/>
  <c r="E17" i="22"/>
  <c r="D17" i="22"/>
  <c r="Q27" i="8"/>
  <c r="Q25" i="8"/>
  <c r="Q24" i="8"/>
  <c r="D29" i="22" l="1"/>
  <c r="O58" i="14"/>
  <c r="Q31" i="11"/>
  <c r="O31" i="14"/>
  <c r="Q17" i="8" l="1"/>
  <c r="Q15" i="8"/>
  <c r="Q10" i="8"/>
  <c r="Q9" i="8"/>
  <c r="Q13" i="8" l="1"/>
  <c r="Q12" i="8"/>
  <c r="Q68" i="11" l="1"/>
  <c r="P69" i="11"/>
  <c r="O69" i="11"/>
  <c r="N69" i="11"/>
  <c r="M69" i="11"/>
  <c r="L69" i="11"/>
  <c r="K69" i="11"/>
  <c r="J69" i="11"/>
  <c r="I69" i="11"/>
  <c r="H69" i="11"/>
  <c r="G69" i="11"/>
  <c r="D69" i="11"/>
  <c r="E69" i="11"/>
  <c r="O72" i="14"/>
  <c r="O73" i="14"/>
  <c r="D74" i="14"/>
  <c r="E74" i="14"/>
  <c r="F74" i="14"/>
  <c r="G74" i="14"/>
  <c r="H74" i="14"/>
  <c r="I74" i="14"/>
  <c r="J74" i="14"/>
  <c r="K74" i="14"/>
  <c r="L74" i="14"/>
  <c r="M74" i="14"/>
  <c r="C74" i="14"/>
  <c r="Q69" i="11" l="1"/>
  <c r="E34" i="13"/>
  <c r="E30" i="13"/>
  <c r="E29" i="13"/>
  <c r="D13" i="22" l="1"/>
  <c r="D18" i="22" l="1"/>
  <c r="E27" i="22"/>
  <c r="F27" i="22"/>
  <c r="G27" i="22"/>
  <c r="H27" i="22"/>
  <c r="I27" i="22"/>
  <c r="D21" i="22" l="1"/>
  <c r="D14" i="22"/>
  <c r="E26" i="22"/>
  <c r="F26" i="22"/>
  <c r="G26" i="22"/>
  <c r="H26" i="22"/>
  <c r="I26" i="22"/>
  <c r="J26" i="22"/>
  <c r="K26" i="22"/>
  <c r="L26" i="22"/>
  <c r="M26" i="22"/>
  <c r="N26" i="22"/>
  <c r="O26" i="22"/>
  <c r="D25" i="22"/>
  <c r="E25" i="22"/>
  <c r="F25" i="22"/>
  <c r="G25" i="22"/>
  <c r="H25" i="22"/>
  <c r="I25" i="22"/>
  <c r="J25" i="22"/>
  <c r="K25" i="22"/>
  <c r="L25" i="22"/>
  <c r="M25" i="22"/>
  <c r="N25" i="22"/>
  <c r="O25" i="22"/>
  <c r="H21" i="22"/>
  <c r="I21" i="22"/>
  <c r="J21" i="22"/>
  <c r="K21" i="22"/>
  <c r="L21" i="22"/>
  <c r="M21" i="22"/>
  <c r="N21" i="22"/>
  <c r="O21" i="22"/>
  <c r="G21" i="22"/>
  <c r="F21" i="22"/>
  <c r="E21" i="22"/>
  <c r="D20" i="22"/>
  <c r="H20" i="22"/>
  <c r="I20" i="22"/>
  <c r="J20" i="22"/>
  <c r="K20" i="22"/>
  <c r="L20" i="22"/>
  <c r="M20" i="22"/>
  <c r="N20" i="22"/>
  <c r="O20" i="22"/>
  <c r="G20" i="22"/>
  <c r="F20" i="22"/>
  <c r="E20" i="22"/>
  <c r="D19" i="22"/>
  <c r="H19" i="22"/>
  <c r="I19" i="22"/>
  <c r="J19" i="22"/>
  <c r="K19" i="22"/>
  <c r="L19" i="22"/>
  <c r="M19" i="22"/>
  <c r="N19" i="22"/>
  <c r="O19" i="22"/>
  <c r="G19" i="22"/>
  <c r="F19" i="22"/>
  <c r="E19" i="22"/>
  <c r="H18" i="22"/>
  <c r="I18" i="22"/>
  <c r="J18" i="22"/>
  <c r="K18" i="22"/>
  <c r="L18" i="22"/>
  <c r="M18" i="22"/>
  <c r="N18" i="22"/>
  <c r="O18" i="22"/>
  <c r="G18" i="22"/>
  <c r="E18" i="22"/>
  <c r="F18" i="22"/>
  <c r="E21" i="15" l="1"/>
  <c r="F29" i="22" s="1"/>
  <c r="D19" i="15"/>
  <c r="F19" i="15"/>
  <c r="F21" i="15" s="1"/>
  <c r="G29" i="22" s="1"/>
  <c r="G19" i="15"/>
  <c r="G21" i="15" s="1"/>
  <c r="H29" i="22" s="1"/>
  <c r="H19" i="15"/>
  <c r="H21" i="15" s="1"/>
  <c r="I29" i="22" s="1"/>
  <c r="I19" i="15"/>
  <c r="I21" i="15" s="1"/>
  <c r="J29" i="22" s="1"/>
  <c r="J19" i="15"/>
  <c r="J21" i="15" s="1"/>
  <c r="K29" i="22" s="1"/>
  <c r="K19" i="15"/>
  <c r="K21" i="15" s="1"/>
  <c r="L29" i="22" s="1"/>
  <c r="L19" i="15"/>
  <c r="L21" i="15" s="1"/>
  <c r="M29" i="22" s="1"/>
  <c r="M19" i="15"/>
  <c r="M21" i="15" s="1"/>
  <c r="N29" i="22" s="1"/>
  <c r="N19" i="15"/>
  <c r="N21" i="15" l="1"/>
  <c r="O29" i="22" s="1"/>
  <c r="D21" i="15"/>
  <c r="O19" i="15"/>
  <c r="Q36" i="10"/>
  <c r="Q39" i="10"/>
  <c r="Q40" i="10"/>
  <c r="Q35" i="10"/>
  <c r="Q10" i="10"/>
  <c r="Q11" i="10"/>
  <c r="Q12" i="10"/>
  <c r="Q14" i="10"/>
  <c r="Q15" i="10"/>
  <c r="Q16" i="10"/>
  <c r="Q17" i="10"/>
  <c r="Q18" i="10"/>
  <c r="Q19" i="10"/>
  <c r="Q20" i="10"/>
  <c r="Q21" i="10"/>
  <c r="Q22" i="10"/>
  <c r="Q23" i="10"/>
  <c r="Q24" i="10"/>
  <c r="Q25" i="10"/>
  <c r="Q26" i="10"/>
  <c r="Q27" i="10"/>
  <c r="Q28" i="10"/>
  <c r="P37" i="10"/>
  <c r="Q43" i="11"/>
  <c r="Q42" i="11"/>
  <c r="Q41" i="11"/>
  <c r="Q67" i="11"/>
  <c r="Q66" i="11"/>
  <c r="P63" i="11"/>
  <c r="O63" i="11"/>
  <c r="N63" i="11"/>
  <c r="M63" i="11"/>
  <c r="L63" i="11"/>
  <c r="K63" i="11"/>
  <c r="J63" i="11"/>
  <c r="H63" i="11"/>
  <c r="G63" i="11"/>
  <c r="E63" i="11"/>
  <c r="D63" i="11"/>
  <c r="C63" i="11"/>
  <c r="Q62" i="11"/>
  <c r="Q61" i="11"/>
  <c r="Q60" i="11"/>
  <c r="Q59" i="11"/>
  <c r="Q58" i="11"/>
  <c r="Q57" i="11"/>
  <c r="O38" i="16"/>
  <c r="O39" i="16"/>
  <c r="Q30" i="11"/>
  <c r="G68" i="14"/>
  <c r="H68" i="14"/>
  <c r="G37" i="16"/>
  <c r="H37" i="16"/>
  <c r="G13" i="16"/>
  <c r="G29" i="16" s="1"/>
  <c r="H13" i="16"/>
  <c r="H29" i="16" s="1"/>
  <c r="O54" i="11"/>
  <c r="O37" i="10"/>
  <c r="O13" i="10"/>
  <c r="O29" i="10" s="1"/>
  <c r="E29" i="22" l="1"/>
  <c r="O21" i="15"/>
  <c r="Q63" i="11"/>
  <c r="F26" i="20" l="1"/>
  <c r="F27" i="20"/>
  <c r="O62" i="14"/>
  <c r="O63" i="14"/>
  <c r="O64" i="14"/>
  <c r="O65" i="14"/>
  <c r="O66" i="14"/>
  <c r="O67" i="14"/>
  <c r="D68" i="14"/>
  <c r="E68" i="14"/>
  <c r="I68" i="14"/>
  <c r="J68" i="14"/>
  <c r="K68" i="14"/>
  <c r="L68" i="14"/>
  <c r="M68" i="14"/>
  <c r="N68" i="14"/>
  <c r="C68" i="14"/>
  <c r="O36" i="14"/>
  <c r="O37" i="14"/>
  <c r="O38" i="14"/>
  <c r="O39" i="14"/>
  <c r="O40" i="14"/>
  <c r="O41" i="14"/>
  <c r="O43" i="14"/>
  <c r="O44" i="14"/>
  <c r="O45" i="14"/>
  <c r="O46" i="14"/>
  <c r="O47" i="14"/>
  <c r="O49" i="14"/>
  <c r="O50" i="14"/>
  <c r="O51" i="14"/>
  <c r="O52" i="14"/>
  <c r="O53" i="14"/>
  <c r="O54" i="14"/>
  <c r="O55" i="14"/>
  <c r="O56" i="14"/>
  <c r="O35" i="14"/>
  <c r="O9" i="14"/>
  <c r="O10" i="14"/>
  <c r="O11" i="14"/>
  <c r="O12" i="14"/>
  <c r="O13" i="14"/>
  <c r="O14" i="14"/>
  <c r="O16" i="14"/>
  <c r="O17" i="14"/>
  <c r="O18" i="14"/>
  <c r="O19" i="14"/>
  <c r="O20" i="14"/>
  <c r="O22" i="14"/>
  <c r="O23" i="14"/>
  <c r="O24" i="14"/>
  <c r="O25" i="14"/>
  <c r="O26" i="14"/>
  <c r="O27" i="14"/>
  <c r="O28" i="14"/>
  <c r="O29" i="14"/>
  <c r="O8" i="14"/>
  <c r="D37" i="16"/>
  <c r="E37" i="16"/>
  <c r="F37" i="16"/>
  <c r="I37" i="16"/>
  <c r="J37" i="16"/>
  <c r="K37" i="16"/>
  <c r="L37" i="16"/>
  <c r="M37" i="16"/>
  <c r="N37" i="16"/>
  <c r="C37" i="16"/>
  <c r="O40" i="16"/>
  <c r="O36" i="16"/>
  <c r="O35" i="16"/>
  <c r="O14" i="16"/>
  <c r="O15" i="16"/>
  <c r="O17" i="16"/>
  <c r="O18" i="16"/>
  <c r="O19" i="16"/>
  <c r="O20" i="16"/>
  <c r="O21" i="16"/>
  <c r="O23" i="16"/>
  <c r="O24" i="16"/>
  <c r="O25" i="16"/>
  <c r="O26" i="16"/>
  <c r="O27" i="16"/>
  <c r="O28" i="16"/>
  <c r="O10" i="16"/>
  <c r="O11" i="16"/>
  <c r="O12" i="16"/>
  <c r="D13" i="16"/>
  <c r="E13" i="16"/>
  <c r="E29" i="16" s="1"/>
  <c r="F13" i="16"/>
  <c r="F29" i="16" s="1"/>
  <c r="I13" i="16"/>
  <c r="I29" i="16" s="1"/>
  <c r="J13" i="16"/>
  <c r="J29" i="16" s="1"/>
  <c r="K13" i="16"/>
  <c r="K29" i="16" s="1"/>
  <c r="L13" i="16"/>
  <c r="L29" i="16" s="1"/>
  <c r="M13" i="16"/>
  <c r="M29" i="16" s="1"/>
  <c r="N13" i="16"/>
  <c r="N29" i="16" s="1"/>
  <c r="H54" i="11"/>
  <c r="I54" i="11"/>
  <c r="J54" i="11"/>
  <c r="K54" i="11"/>
  <c r="L54" i="11"/>
  <c r="M54" i="11"/>
  <c r="N54" i="11"/>
  <c r="P54" i="11"/>
  <c r="G54" i="11"/>
  <c r="D54" i="11"/>
  <c r="E54" i="11"/>
  <c r="C54" i="11"/>
  <c r="Q9" i="11"/>
  <c r="Q10" i="11"/>
  <c r="Q11" i="11"/>
  <c r="Q12" i="11"/>
  <c r="Q13" i="11"/>
  <c r="Q14" i="11"/>
  <c r="Q16" i="11"/>
  <c r="Q17" i="11"/>
  <c r="Q18" i="11"/>
  <c r="Q19" i="11"/>
  <c r="Q20" i="11"/>
  <c r="Q22" i="11"/>
  <c r="Q23" i="11"/>
  <c r="Q24" i="11"/>
  <c r="Q25" i="11"/>
  <c r="Q26" i="11"/>
  <c r="Q27" i="11"/>
  <c r="Q28" i="11"/>
  <c r="Q29" i="11"/>
  <c r="Q49" i="11"/>
  <c r="Q50" i="11"/>
  <c r="Q51" i="11"/>
  <c r="Q52" i="11"/>
  <c r="Q53" i="11"/>
  <c r="Q48" i="11"/>
  <c r="H37" i="10"/>
  <c r="I37" i="10"/>
  <c r="J37" i="10"/>
  <c r="K37" i="10"/>
  <c r="L37" i="10"/>
  <c r="M37" i="10"/>
  <c r="N37" i="10"/>
  <c r="G37" i="10"/>
  <c r="E37" i="10"/>
  <c r="D37" i="10"/>
  <c r="C13" i="10"/>
  <c r="H13" i="10"/>
  <c r="I13" i="10"/>
  <c r="J13" i="10"/>
  <c r="K13" i="10"/>
  <c r="L13" i="10"/>
  <c r="M13" i="10"/>
  <c r="N13" i="10"/>
  <c r="G13" i="10"/>
  <c r="D13" i="10"/>
  <c r="E13" i="10"/>
  <c r="E29" i="10" s="1"/>
  <c r="C30" i="21" l="1"/>
  <c r="D29" i="16"/>
  <c r="O13" i="16"/>
  <c r="Q37" i="10"/>
  <c r="Q13" i="10"/>
  <c r="C29" i="10"/>
  <c r="O37" i="16"/>
  <c r="D29" i="10"/>
  <c r="O74" i="14"/>
  <c r="O68" i="14"/>
  <c r="Q54" i="11"/>
  <c r="O27" i="22" l="1"/>
  <c r="N27" i="22"/>
  <c r="M27" i="22"/>
  <c r="L27" i="22"/>
  <c r="K27" i="22"/>
  <c r="J27" i="22"/>
  <c r="N29" i="10"/>
  <c r="I29" i="10"/>
  <c r="O21" i="14" l="1"/>
  <c r="C29" i="21" s="1"/>
  <c r="O48" i="14"/>
  <c r="O15" i="14"/>
  <c r="C28" i="21" s="1"/>
  <c r="O42" i="14"/>
  <c r="O22" i="16"/>
  <c r="O29" i="16"/>
  <c r="O16" i="16"/>
  <c r="M29" i="10"/>
  <c r="G29" i="10"/>
  <c r="K29" i="10"/>
  <c r="J29" i="10"/>
  <c r="H29" i="10"/>
  <c r="L29" i="10"/>
  <c r="Q21" i="11"/>
  <c r="Q15" i="11"/>
  <c r="Q29" i="10" l="1"/>
</calcChain>
</file>

<file path=xl/sharedStrings.xml><?xml version="1.0" encoding="utf-8"?>
<sst xmlns="http://schemas.openxmlformats.org/spreadsheetml/2006/main" count="994" uniqueCount="501">
  <si>
    <t>Access</t>
  </si>
  <si>
    <t>Other</t>
  </si>
  <si>
    <t>Management</t>
  </si>
  <si>
    <t>NHS Benchmarking Network</t>
  </si>
  <si>
    <t>BENCHMARKING DATA SPECIFICATION</t>
  </si>
  <si>
    <t>Introduction:</t>
  </si>
  <si>
    <t>Reporting:</t>
  </si>
  <si>
    <t>Please note:</t>
  </si>
  <si>
    <t>Support:</t>
  </si>
  <si>
    <t>Mental Health Benchmarking Project 2020</t>
  </si>
  <si>
    <t>© Copyright NHS Benchmarking Network 2020</t>
  </si>
  <si>
    <t>Please note this sheet with auto-populate once figures are entered into the relevant template tabs. Please review prior to submission.</t>
  </si>
  <si>
    <t>This section has been incorporated to support participants in validation of their data prior to submission. Data pulls directly from the tabs in this template, and errors are highlighted.</t>
  </si>
  <si>
    <r>
      <t xml:space="preserve">Please review this sheet prior to submission, as it will flag any common data issues that occur. Please amend any figures </t>
    </r>
    <r>
      <rPr>
        <b/>
        <sz val="11"/>
        <color theme="1"/>
        <rFont val="Calibri"/>
        <family val="2"/>
        <scheme val="minor"/>
      </rPr>
      <t>on the original tab</t>
    </r>
    <r>
      <rPr>
        <sz val="11"/>
        <color theme="1"/>
        <rFont val="Calibri"/>
        <family val="2"/>
        <scheme val="minor"/>
      </rPr>
      <t>, and this table will automatically update. Please contact the NHSBN team with any queries.</t>
    </r>
  </si>
  <si>
    <t>Inpatient Services</t>
  </si>
  <si>
    <t>Population</t>
  </si>
  <si>
    <t>Adult Acute</t>
  </si>
  <si>
    <t>Older Adult</t>
  </si>
  <si>
    <t>Eating Disorders</t>
  </si>
  <si>
    <t>Perinatal</t>
  </si>
  <si>
    <t xml:space="preserve">Low Secure </t>
  </si>
  <si>
    <t xml:space="preserve">Medium Secure </t>
  </si>
  <si>
    <t xml:space="preserve">High Secure </t>
  </si>
  <si>
    <t xml:space="preserve">High Dependency Rehabilitation </t>
  </si>
  <si>
    <t xml:space="preserve">Longer Term Complex / Continuing Care </t>
  </si>
  <si>
    <t>Neuropsychiatry / Acquired Brain Injury</t>
  </si>
  <si>
    <t>Registered population figure for Adults of Working age (16-64) must be entered</t>
  </si>
  <si>
    <t>Registered population figure for Older People (aged 65+) must be entered</t>
  </si>
  <si>
    <t>Bed Details</t>
  </si>
  <si>
    <t>Number of beds must be more than or equal to 1 in order for admissions data to be entered</t>
  </si>
  <si>
    <t>Inpatient Activity</t>
  </si>
  <si>
    <t>Number of patients admitted to inpatient care during the year cannot exceed number of admissions during the year</t>
  </si>
  <si>
    <t>Number of admissions under Mental Health Act section during the year cannot exceed total number of admissions</t>
  </si>
  <si>
    <t>Bed Occupancy</t>
  </si>
  <si>
    <t>Occupied bed days excluding leave cannot exceed number of available bed days</t>
  </si>
  <si>
    <t>Delayed Discharges</t>
  </si>
  <si>
    <t>Total number of bed days lost due to DTOC cannot exceed number of available bed days</t>
  </si>
  <si>
    <t>Community Services</t>
  </si>
  <si>
    <t>Generic CMHT</t>
  </si>
  <si>
    <t>CRHT</t>
  </si>
  <si>
    <t>Assertive Outreach</t>
  </si>
  <si>
    <t>Early Intervention (incl early Onset Psychosis)</t>
  </si>
  <si>
    <t>Forensic</t>
  </si>
  <si>
    <t>Older People</t>
  </si>
  <si>
    <t>Memory Services</t>
  </si>
  <si>
    <t>Other Adult CMHTs</t>
  </si>
  <si>
    <t>Caseload</t>
  </si>
  <si>
    <t>Median waiting times for a 2nd appointment from a routine referral should be more than or equal to the median waiting time for a 1st appointment from a routine referral</t>
  </si>
  <si>
    <t>Percentage of patients waiting &lt;4 weeks, 4-10 weeks, 11-18 weeks and &gt;18 weeks should equate to 100%</t>
  </si>
  <si>
    <t>Clusters</t>
  </si>
  <si>
    <t>Total contacts defined by cluster profile should equal total contacts delivered during 2019/20 (detailed within Community Metrics tab)</t>
  </si>
  <si>
    <t>Mental Health Benchmarking 2020</t>
  </si>
  <si>
    <t>Organisation Details</t>
  </si>
  <si>
    <t>Name of responding organisation</t>
  </si>
  <si>
    <t>Baseline Demographics</t>
  </si>
  <si>
    <t>Narrative</t>
  </si>
  <si>
    <t>Numerical</t>
  </si>
  <si>
    <t>Organisational Baseline</t>
  </si>
  <si>
    <t>Validation Checks</t>
  </si>
  <si>
    <t>Inpatient Metrics</t>
  </si>
  <si>
    <t xml:space="preserve">PICU </t>
  </si>
  <si>
    <t>INPATIENT ACTIVITY</t>
  </si>
  <si>
    <r>
      <t xml:space="preserve">Number of beds at </t>
    </r>
    <r>
      <rPr>
        <b/>
        <sz val="9"/>
        <rFont val="Calibri"/>
        <family val="2"/>
        <scheme val="minor"/>
      </rPr>
      <t>31st January 2020</t>
    </r>
  </si>
  <si>
    <t>DELAYED DISCHARGES</t>
  </si>
  <si>
    <t>Mean length of stay (excluding leave)</t>
  </si>
  <si>
    <t>Mean length of stay for patients admitted under Mental Health Act section</t>
  </si>
  <si>
    <t>BED OCCUPANCY RATES</t>
  </si>
  <si>
    <t>AGENDA FOR CHANGE GRADE - MIX ANALYSIS</t>
  </si>
  <si>
    <t>Nursing - Band 5</t>
  </si>
  <si>
    <t>Nursing - Band 6</t>
  </si>
  <si>
    <t>Nursing - Band 7</t>
  </si>
  <si>
    <t>Nursing - Band 8</t>
  </si>
  <si>
    <t>Total Nursing</t>
  </si>
  <si>
    <t>Nursing Associates - Band 4</t>
  </si>
  <si>
    <t>Support Workers and Other Unqualified Clinical Staff</t>
  </si>
  <si>
    <t>Peer support workers (Paid)</t>
  </si>
  <si>
    <t>Social Workers (directly employed by the Organisation)</t>
  </si>
  <si>
    <t>Occupational Therapists (OT)</t>
  </si>
  <si>
    <t>Clinical Psychologists</t>
  </si>
  <si>
    <t>Psychology - Other</t>
  </si>
  <si>
    <t>Psychiatry - Consultant</t>
  </si>
  <si>
    <t>Psychiatry - (Assoc Specialist, ST4-ST6, Organisation and Staff Grades)</t>
  </si>
  <si>
    <t>Psychiatry - Trainees (FY1, FY2, CT1-CT3)</t>
  </si>
  <si>
    <t>Psychotherapists</t>
  </si>
  <si>
    <t>Other HCPC (Health and Care Professionals)</t>
  </si>
  <si>
    <t>Administrative and Clerical</t>
  </si>
  <si>
    <t>Other Staff</t>
  </si>
  <si>
    <t>Staff sickness / absence %</t>
  </si>
  <si>
    <t>Staff turnover %</t>
  </si>
  <si>
    <t>Patients not yet clustered</t>
  </si>
  <si>
    <t>Patients with a cluster of zero</t>
  </si>
  <si>
    <t>Patients allocated to cluster 1</t>
  </si>
  <si>
    <t>Patients allocated to cluster 2</t>
  </si>
  <si>
    <t>Patients allocated to cluster 3</t>
  </si>
  <si>
    <t>Patients allocated to cluster 4</t>
  </si>
  <si>
    <t>Patients allocated to cluster 5</t>
  </si>
  <si>
    <t>Patients allocated to cluster 6</t>
  </si>
  <si>
    <t>Patients allocated to cluster 7</t>
  </si>
  <si>
    <t>Patients allocated to cluster 8</t>
  </si>
  <si>
    <t>Patients allocated to cluster 10</t>
  </si>
  <si>
    <t>Patients allocated to cluster 11</t>
  </si>
  <si>
    <t>Patients allocated to cluster 12</t>
  </si>
  <si>
    <t>Patients allocated to cluster 13</t>
  </si>
  <si>
    <t>Patients allocated to cluster 14</t>
  </si>
  <si>
    <t>Patients allocated to cluster 15</t>
  </si>
  <si>
    <t>Patients allocated to cluster 16</t>
  </si>
  <si>
    <t>Patients allocated to cluster 17</t>
  </si>
  <si>
    <t>Patients allocated to cluster 18</t>
  </si>
  <si>
    <t>Patients allocated to cluster 19</t>
  </si>
  <si>
    <t>Patients allocated to cluster 20</t>
  </si>
  <si>
    <t>Patients allocated to cluster 21</t>
  </si>
  <si>
    <t>Total patients</t>
  </si>
  <si>
    <t>TOTALS</t>
  </si>
  <si>
    <t>Quality/Outcome measures for Mental Health Services</t>
  </si>
  <si>
    <t>Sections 135 and 136</t>
  </si>
  <si>
    <t>Crisis Resolution</t>
  </si>
  <si>
    <t>Number of section 135 cases in 2019/20</t>
  </si>
  <si>
    <t>Number of section 136 assessments in 2019/20</t>
  </si>
  <si>
    <t>Total Referrals in 2019/20</t>
  </si>
  <si>
    <t>Number of contacts in 2019/20</t>
  </si>
  <si>
    <t>Average response time from referral to assessment (hours) in 2019/20</t>
  </si>
  <si>
    <t>% of responses within 4 hours of request in 2019/20</t>
  </si>
  <si>
    <t>% of referrals that resulted in admission to an inpatient bed in 2019/20</t>
  </si>
  <si>
    <t>Home Treatment</t>
  </si>
  <si>
    <t>Number of unique patients supported by the service during 2019/20</t>
  </si>
  <si>
    <t>Liaison Psychiatry</t>
  </si>
  <si>
    <t>A&amp;E Liaison</t>
  </si>
  <si>
    <t>Other Liaison support (e.g. wards &amp; other)</t>
  </si>
  <si>
    <t>% responses within 4 hours of request in 2019/20</t>
  </si>
  <si>
    <t>% referrals that resulted in admission in 2019/20</t>
  </si>
  <si>
    <t>% responses within 24 hours of request in 2019/20</t>
  </si>
  <si>
    <t>Community Metrics</t>
  </si>
  <si>
    <t>CASELOAD DETAILS AT 31.1.2020</t>
  </si>
  <si>
    <t>Total caseload for Community Mental Health Teams as at 31.1.2020 or most recent census period (number of patients on caseload)</t>
  </si>
  <si>
    <t>Number of people on caseload at 31.1.2020 who had a face to face contact during the period 1.11.2019  - 31.1.2020</t>
  </si>
  <si>
    <t>Number of incidences of use of restraint in 2019/20</t>
  </si>
  <si>
    <t>Number of incidences of prone restraint in 2019/20</t>
  </si>
  <si>
    <t>Number of incidences of use of seclusion in 2019/20</t>
  </si>
  <si>
    <t>Number of incidences of use of self-harm in 2019/20</t>
  </si>
  <si>
    <t>Waiting time for treatment (days) at 31.1.2020</t>
  </si>
  <si>
    <t>REFERRALS</t>
  </si>
  <si>
    <r>
      <t xml:space="preserve">Total referrals </t>
    </r>
    <r>
      <rPr>
        <b/>
        <sz val="9"/>
        <color theme="1"/>
        <rFont val="Calibri"/>
        <family val="2"/>
        <scheme val="minor"/>
      </rPr>
      <t>received</t>
    </r>
    <r>
      <rPr>
        <sz val="9"/>
        <color theme="1"/>
        <rFont val="Calibri"/>
        <family val="2"/>
        <scheme val="minor"/>
      </rPr>
      <t xml:space="preserve"> into Community Mental Health Teams in 2019/20</t>
    </r>
  </si>
  <si>
    <r>
      <t xml:space="preserve">Total referrals </t>
    </r>
    <r>
      <rPr>
        <b/>
        <sz val="9"/>
        <color theme="1"/>
        <rFont val="Calibri"/>
        <family val="2"/>
        <scheme val="minor"/>
      </rPr>
      <t>accepted</t>
    </r>
    <r>
      <rPr>
        <sz val="9"/>
        <color theme="1"/>
        <rFont val="Calibri"/>
        <family val="2"/>
        <scheme val="minor"/>
      </rPr>
      <t xml:space="preserve"> into Community Mental Health Teams in 2019/20</t>
    </r>
  </si>
  <si>
    <t>ACTIVITY</t>
  </si>
  <si>
    <t>Total number of contacts in 2019/20</t>
  </si>
  <si>
    <t>ACCESS</t>
  </si>
  <si>
    <t xml:space="preserve">Percentage of patients who waited &lt;4 weeks for their second appointment  </t>
  </si>
  <si>
    <t xml:space="preserve">Percentage of patients who waited 4-10 weeks for their second appointment </t>
  </si>
  <si>
    <t xml:space="preserve">Percentage of patients who waited 11-18 weeks for their second appointment </t>
  </si>
  <si>
    <t>Percentage of patients who waited &gt;18 weeks for their second appointment</t>
  </si>
  <si>
    <t>Median waiting times for 1st appointment - routine referrals during 2019/20 (weeks)</t>
  </si>
  <si>
    <t>Median waiting times for 2nd appointment - routine referrals during 2019/20 (weeks)</t>
  </si>
  <si>
    <t>Community Psychiatric Nurses (CPN) - Band 5</t>
  </si>
  <si>
    <t>Community Psychiatric Nurses (CPN) - Band 6</t>
  </si>
  <si>
    <t>Community Psychiatric Nurses (CPN) - Band 7</t>
  </si>
  <si>
    <t>Community Psychiatric Nurses (CPN) - Band 8</t>
  </si>
  <si>
    <t>Social Workers</t>
  </si>
  <si>
    <t>Peer support workers (paid)</t>
  </si>
  <si>
    <t>Outreach workers</t>
  </si>
  <si>
    <t>Team Manager</t>
  </si>
  <si>
    <t>Admin support to Community Mental Health</t>
  </si>
  <si>
    <t>Total spend on Bank staff in 2019/20</t>
  </si>
  <si>
    <t>Total spend on Agency staff in 2019/20</t>
  </si>
  <si>
    <t>Total (combined) spend on Bank and Agency staff in 2019/20</t>
  </si>
  <si>
    <t>Total Costs of service in 2019/20 (including corporate costs and overheads)</t>
  </si>
  <si>
    <t>PICU</t>
  </si>
  <si>
    <t>Total patients defined by cluster profile should equal total patients on caseload at 31.1.2020 (detailed within Community Metrics tab)</t>
  </si>
  <si>
    <t>Number of people on caseload who have had a face to face contact during the period 1.11.2019 - 31.1.2020 cannot exceed total number of patients on caseload at 31.1.2020</t>
  </si>
  <si>
    <t>Includes beds that were open and operational as of 31.1.2020</t>
  </si>
  <si>
    <t>Count each patient only once, even if multiple admissions occurred</t>
  </si>
  <si>
    <t>Number of patients who were admitted as an inpatient who had never previously been an inpatient in any of the Trust's (or Health Board's) MH wards and had never been on the caseload of one of the Trust's (or Health Board's) community mental health teams</t>
  </si>
  <si>
    <t>Data Definition</t>
  </si>
  <si>
    <t>Question</t>
  </si>
  <si>
    <t>Data</t>
  </si>
  <si>
    <t>Question Type</t>
  </si>
  <si>
    <t>This must be equal to or less than total available bed days</t>
  </si>
  <si>
    <t>Include Activity Workers</t>
  </si>
  <si>
    <t>Include Experts by Experience</t>
  </si>
  <si>
    <t>Actual spend for this bed type over the year</t>
  </si>
  <si>
    <t>This costing basis includes the full apportionment of additional costs including indirect costs and corporate overheads to reach a full cost position.  HFMA guidance can be referred to if Finance colleagues require additional guidance  http://www.hfma.org.uk/costing/</t>
  </si>
  <si>
    <t>If less than one hour, please decimalise i.e. 30 minutes = 0.5 hours</t>
  </si>
  <si>
    <t>In relation to this referral / episode of care</t>
  </si>
  <si>
    <t>Count each patient only once, even if supported on more than one occasion over the year</t>
  </si>
  <si>
    <t>Department of Health guidance is that patients are admitted onto caseload after a 2nd face to face contact</t>
  </si>
  <si>
    <t>Calculate from date of referral to date of first appointment</t>
  </si>
  <si>
    <t>Calculate from date of referral to date of second appointment</t>
  </si>
  <si>
    <t>Comments Sheet</t>
  </si>
  <si>
    <t>Row reference</t>
  </si>
  <si>
    <t>Cell reference (if applicable)</t>
  </si>
  <si>
    <t>Comments</t>
  </si>
  <si>
    <t>Sheet Title</t>
  </si>
  <si>
    <t>Please use this sheet to highlight any interpretation to the data you have submitted</t>
  </si>
  <si>
    <t>NCISH - Suicide and Homicide Data Items for 2019/20</t>
  </si>
  <si>
    <t>These data items are intended to supplement the data collected by NCISH as part of the existing national work on this Confidential Inquiry.</t>
  </si>
  <si>
    <t>The questions on this area of the specification relate to the incidence of suicide, homicide and unexplained death of mental health service users.</t>
  </si>
  <si>
    <r>
      <t xml:space="preserve">Participants are requested to note the following issue of </t>
    </r>
    <r>
      <rPr>
        <b/>
        <sz val="11"/>
        <rFont val="Calibri"/>
        <family val="2"/>
        <scheme val="minor"/>
      </rPr>
      <t>consent</t>
    </r>
    <r>
      <rPr>
        <sz val="11"/>
        <rFont val="Calibri"/>
        <family val="2"/>
        <scheme val="minor"/>
      </rPr>
      <t xml:space="preserve"> in association with provision and use of this data.</t>
    </r>
  </si>
  <si>
    <t>This area of the data collection covers a number of data metrics requested by the National Confidential Inquiry into Suicide and Homicide (NCISH)</t>
  </si>
  <si>
    <t>Do you consent to share data in the table below with the National Confidential Inquiry into Suicide and Homicide by People with Mental Illness?</t>
  </si>
  <si>
    <t>Please record in the year the event took place, not the year the coroners' ruling or conviction occurred (if different)</t>
  </si>
  <si>
    <t>NCISH</t>
  </si>
  <si>
    <t>2017/18 (confirmed)</t>
  </si>
  <si>
    <t>2018/19 (confirmed)</t>
  </si>
  <si>
    <t>2019/20 (confirmed)</t>
  </si>
  <si>
    <t>2019/20 (include both confirmed and suspected)</t>
  </si>
  <si>
    <t>Number of suspected suicides</t>
  </si>
  <si>
    <t>Number of homicides</t>
  </si>
  <si>
    <t>Number of sudden unexpected inpatient deaths</t>
  </si>
  <si>
    <t xml:space="preserve">How many deaths occurred within an hour of restraint, or were apparently caused by restraint?  </t>
  </si>
  <si>
    <t>Number of other Serious Incidents</t>
  </si>
  <si>
    <t>Serious Incidents are defined as those with a level 4 status reported on UNIFY</t>
  </si>
  <si>
    <t>An unexplained death of an in-patient within an hour of symptom onset, including sudden cardiac deaths where the underlying cause is unknown</t>
  </si>
  <si>
    <t>2017/18</t>
  </si>
  <si>
    <t xml:space="preserve">2018/19 </t>
  </si>
  <si>
    <t xml:space="preserve">2019/20 </t>
  </si>
  <si>
    <t>3 year total</t>
  </si>
  <si>
    <t>Suicides in an inpatient setting</t>
  </si>
  <si>
    <t>Suicides within 7 days of discharge from an inpatient setting</t>
  </si>
  <si>
    <t>Suicides within 3 months of discharge from caseload</t>
  </si>
  <si>
    <t>Do you consent to share the additional items below with the National Confidential Inquiry into Suicide and Homicide by People with Mental Illness?</t>
  </si>
  <si>
    <t>NCISH have also requested the following items for use in exploring hypotheses around factors that may impact on suicide and homicide rates. 
NCISH will not disclose any organisational identities in their use of this data:</t>
  </si>
  <si>
    <t>• Number of admissions to inpatient care during the year</t>
  </si>
  <si>
    <t>• Number of adult inpatient beds</t>
  </si>
  <si>
    <t>• Number of available bed days</t>
  </si>
  <si>
    <t>• Staff sickness / absence %</t>
  </si>
  <si>
    <t>• Staff turnover %</t>
  </si>
  <si>
    <t>• Total spend on Bank and Agency staff</t>
  </si>
  <si>
    <t>• Community: Staffing Levels (Team Composition)</t>
  </si>
  <si>
    <t>• Community: Total costs including allocation of overheads and corporate costs</t>
  </si>
  <si>
    <t>• Crisis Resolution: Number of contacts</t>
  </si>
  <si>
    <t>Metric</t>
  </si>
  <si>
    <t>2019/20 Value</t>
  </si>
  <si>
    <t>Notes</t>
  </si>
  <si>
    <t>Will be shown per 100,000 population</t>
  </si>
  <si>
    <t>Used to show bed occupancy</t>
  </si>
  <si>
    <t>Will be shown per 100,000 OBDs</t>
  </si>
  <si>
    <t>Used to show proportion of caseload by cluster groups</t>
  </si>
  <si>
    <t>Number of Adult Acute occupied bed days excluding leave</t>
  </si>
  <si>
    <t>Number of Adult Acute available bed days</t>
  </si>
  <si>
    <t>Mean length of stay excluding leave (Adult Acute)</t>
  </si>
  <si>
    <t>Number of incidences of restraint in Adult Acute</t>
  </si>
  <si>
    <t>Number of Older Adult occupied bed days excluding leave</t>
  </si>
  <si>
    <t xml:space="preserve">Number of Older Adult available bed days </t>
  </si>
  <si>
    <t>Mean length of stay excluding leave (Older Adult)</t>
  </si>
  <si>
    <t>Number of incidences of restraint in Older Adult</t>
  </si>
  <si>
    <t>Total CMHT caseload at 31.1.2020</t>
  </si>
  <si>
    <t>Sum patients in clusters 10-17 on caseload at 31.1.2020</t>
  </si>
  <si>
    <t>Sum patients in clusters 18-21 on caseload at 31.1.2020</t>
  </si>
  <si>
    <t>We consent to the above data for the current year being used on a named basis for the ICS Project</t>
  </si>
  <si>
    <t>Staff vacancy rate %</t>
  </si>
  <si>
    <t xml:space="preserve">Use of the Mental Health Act in 2019/20 </t>
  </si>
  <si>
    <t>White / White British</t>
  </si>
  <si>
    <t>Black / Black British</t>
  </si>
  <si>
    <t>Asian / Asian British</t>
  </si>
  <si>
    <t>Mixed</t>
  </si>
  <si>
    <t xml:space="preserve">Other </t>
  </si>
  <si>
    <t>Not known</t>
  </si>
  <si>
    <t>Number of admissions during 2019/20 by ethnicity of patient</t>
  </si>
  <si>
    <t>Number of admissions during 2019/20 by gender of patient</t>
  </si>
  <si>
    <t>Male</t>
  </si>
  <si>
    <t>Female</t>
  </si>
  <si>
    <t>Count each patient only once, even if assessed on more than one occasion over the year</t>
  </si>
  <si>
    <r>
      <t xml:space="preserve">Number of wards at </t>
    </r>
    <r>
      <rPr>
        <b/>
        <sz val="9"/>
        <rFont val="Calibri"/>
        <family val="2"/>
        <scheme val="minor"/>
      </rPr>
      <t>31st January 2020</t>
    </r>
  </si>
  <si>
    <t xml:space="preserve">Inpatient Quality / Outcomes and Use of Mental Health Act </t>
  </si>
  <si>
    <t xml:space="preserve">Crisis Care </t>
  </si>
  <si>
    <t xml:space="preserve">Inpatient Workforce &amp; Finance </t>
  </si>
  <si>
    <t xml:space="preserve">Community Workforce &amp; Finance </t>
  </si>
  <si>
    <r>
      <t xml:space="preserve">Core Registered population covered by service - 
Adults of working age </t>
    </r>
    <r>
      <rPr>
        <b/>
        <sz val="9"/>
        <rFont val="Calibri"/>
        <family val="2"/>
        <scheme val="minor"/>
      </rPr>
      <t>(16-64)</t>
    </r>
  </si>
  <si>
    <r>
      <t>Core Weighted population covered by service - 
Adults of working age (</t>
    </r>
    <r>
      <rPr>
        <b/>
        <sz val="9"/>
        <color theme="1"/>
        <rFont val="Calibri"/>
        <family val="2"/>
        <scheme val="minor"/>
      </rPr>
      <t>16-64</t>
    </r>
    <r>
      <rPr>
        <sz val="9"/>
        <color theme="1"/>
        <rFont val="Calibri"/>
        <family val="2"/>
        <scheme val="minor"/>
      </rPr>
      <t>)</t>
    </r>
  </si>
  <si>
    <r>
      <t xml:space="preserve">Core Registered population covered by service - 
Older People </t>
    </r>
    <r>
      <rPr>
        <b/>
        <sz val="9"/>
        <rFont val="Calibri"/>
        <family val="2"/>
        <scheme val="minor"/>
      </rPr>
      <t>(aged 65+)</t>
    </r>
  </si>
  <si>
    <r>
      <t xml:space="preserve">Core Weighted population covered by service - 
Older People </t>
    </r>
    <r>
      <rPr>
        <b/>
        <sz val="9"/>
        <color theme="1"/>
        <rFont val="Calibri"/>
        <family val="2"/>
        <scheme val="minor"/>
      </rPr>
      <t>(aged 65+)</t>
    </r>
  </si>
  <si>
    <t>Other Specialist Mental Health Beds (excludes CAMHS and MoD)</t>
  </si>
  <si>
    <t>Total staff (out-turn) at 31.1.2020</t>
  </si>
  <si>
    <t>Assessment &amp; Brief Intervention</t>
  </si>
  <si>
    <t>Rehabilitation and Recovery</t>
  </si>
  <si>
    <t>Patients allocated to cluster 99</t>
  </si>
  <si>
    <t>Total pay costs in Community Mental Health Teams in 2019/20</t>
  </si>
  <si>
    <t>Total non-pay costs in Community Mental Health Teams in 2019/20</t>
  </si>
  <si>
    <t>Yes/No</t>
  </si>
  <si>
    <t>Please detail any examples of good practice relating to adoption of digital processes, i.e. locally developed applications, use of online portals etc</t>
  </si>
  <si>
    <t>Good Practice - Digital</t>
  </si>
  <si>
    <t>Number of admissions under Mental Health Act section during 2019/20 by ethnicity of patient</t>
  </si>
  <si>
    <t>Substance Misuse / Addiction Services</t>
  </si>
  <si>
    <t>Inpatient Profiling</t>
  </si>
  <si>
    <t>Community Profiling</t>
  </si>
  <si>
    <t>Total pay costs for 2019/20 at year-end</t>
  </si>
  <si>
    <t>Total non-pay costs for 2019/20 at year-end.  Direct costs relates to the element of costs reported on local budget statements (i.e. excluding additional corporate costs and central overheads).  HFMA produce guidance on costing methodologies  http://www.hfma.org.uk/costing/</t>
  </si>
  <si>
    <t>Additional Quality Indicators</t>
  </si>
  <si>
    <t xml:space="preserve">Number of incidents relating to patients AWOL (by absconding from hospital) while detained under the Mental Health Act </t>
  </si>
  <si>
    <t>For example a patient detained under the MH Act who has left the hospital without permission</t>
  </si>
  <si>
    <t>For example a patient who did not return from their granted leave within the set timescale or a CTO patient who has been recalled but failed to turn up at hospital as directed</t>
  </si>
  <si>
    <t>AWOL Incidents</t>
  </si>
  <si>
    <t>Does your Liaison Psychiatry service offer 24/7 coverage?</t>
  </si>
  <si>
    <t>Total staff (out-turn) position at 31.1.2020</t>
  </si>
  <si>
    <t>Number of patients on caseload on 31st January 2020 by ethnicity of patient</t>
  </si>
  <si>
    <t>Number of patients on caseload on 31st January 2020 by gender of patient</t>
  </si>
  <si>
    <t xml:space="preserve">Average length of stay in this bed type (excludes time spent in other bed types e.g. PICU). Only time spent physically in beds. Exclude time spent on leave / pass. If LOS excluding leave data is not available, please instead include LOS figure including leave </t>
  </si>
  <si>
    <t>Number of admissions to inpatient care in 2019/20</t>
  </si>
  <si>
    <t>Number of admissions under Mental Health Act section in 2019/20 (patients formally detained at the time of their admission)</t>
  </si>
  <si>
    <r>
      <t xml:space="preserve">Number of </t>
    </r>
    <r>
      <rPr>
        <u/>
        <sz val="9"/>
        <rFont val="Calibri"/>
        <family val="2"/>
        <scheme val="minor"/>
      </rPr>
      <t>patients</t>
    </r>
    <r>
      <rPr>
        <sz val="9"/>
        <rFont val="Calibri"/>
        <family val="2"/>
        <scheme val="minor"/>
      </rPr>
      <t xml:space="preserve"> admitted to inpatient care in 2019/20 (this may differ from number of admissions)</t>
    </r>
  </si>
  <si>
    <r>
      <t xml:space="preserve">Number of </t>
    </r>
    <r>
      <rPr>
        <u/>
        <sz val="9"/>
        <rFont val="Calibri"/>
        <family val="2"/>
        <scheme val="minor"/>
      </rPr>
      <t>patient</t>
    </r>
    <r>
      <rPr>
        <sz val="9"/>
        <rFont val="Calibri"/>
        <family val="2"/>
        <scheme val="minor"/>
      </rPr>
      <t>s admitted to a mental health bed in 2019/20 who were of no fixed abode</t>
    </r>
  </si>
  <si>
    <t>Number of readmissions within 30 days in 2019/20</t>
  </si>
  <si>
    <t>Total pay costs in Inpatient Teams in 2019/20</t>
  </si>
  <si>
    <t>Total non-pay costs in Inpatient Teams in 2019/20</t>
  </si>
  <si>
    <t>Older People's Mental Health</t>
  </si>
  <si>
    <t>Do any of your clinical or medical directors have a Certification of Completion of Training (CCT) in old age psychiatry?</t>
  </si>
  <si>
    <t>Service Model</t>
  </si>
  <si>
    <t>Do you provide dedicated older adult acute admission beds?</t>
  </si>
  <si>
    <t>Do you provide community mental health support to older adults?</t>
  </si>
  <si>
    <t>Do you have a dedicated OPMH team that provides urgent and emergency mental health assessment for older people in the community?</t>
  </si>
  <si>
    <t>Do you provide a care home liaison service (or similar)?</t>
  </si>
  <si>
    <t>Do you provide old age mental health liaison in general hospitals?</t>
  </si>
  <si>
    <t>Additional details / Guidance</t>
  </si>
  <si>
    <t>Do you have a dedicated OPMH team that provides urgent and emergency mental health assessments for older people in the community?</t>
  </si>
  <si>
    <r>
      <t xml:space="preserve">If yes, please complete the questions within the orange </t>
    </r>
    <r>
      <rPr>
        <b/>
        <sz val="9"/>
        <color theme="1"/>
        <rFont val="Calibri"/>
        <family val="2"/>
        <scheme val="minor"/>
      </rPr>
      <t>Community urgent, emergency and acute mental health care</t>
    </r>
    <r>
      <rPr>
        <sz val="9"/>
        <color theme="1"/>
        <rFont val="Calibri"/>
        <family val="2"/>
        <scheme val="minor"/>
      </rPr>
      <t xml:space="preserve"> section</t>
    </r>
  </si>
  <si>
    <r>
      <t xml:space="preserve">If yes, please complete the questions within the yellow </t>
    </r>
    <r>
      <rPr>
        <b/>
        <sz val="9"/>
        <color theme="1"/>
        <rFont val="Calibri"/>
        <family val="2"/>
        <scheme val="minor"/>
      </rPr>
      <t>Community mental health care</t>
    </r>
    <r>
      <rPr>
        <sz val="9"/>
        <color theme="1"/>
        <rFont val="Calibri"/>
        <family val="2"/>
        <scheme val="minor"/>
      </rPr>
      <t xml:space="preserve"> section</t>
    </r>
  </si>
  <si>
    <r>
      <t xml:space="preserve">If yes, please complete the questions within the purple </t>
    </r>
    <r>
      <rPr>
        <b/>
        <sz val="9"/>
        <color theme="1"/>
        <rFont val="Calibri"/>
        <family val="2"/>
        <scheme val="minor"/>
      </rPr>
      <t>Care home liaison</t>
    </r>
    <r>
      <rPr>
        <sz val="9"/>
        <color theme="1"/>
        <rFont val="Calibri"/>
        <family val="2"/>
        <scheme val="minor"/>
      </rPr>
      <t xml:space="preserve"> section</t>
    </r>
  </si>
  <si>
    <r>
      <t xml:space="preserve">If yes, please complete the questions within the aqua </t>
    </r>
    <r>
      <rPr>
        <b/>
        <sz val="9"/>
        <color theme="1"/>
        <rFont val="Calibri"/>
        <family val="2"/>
        <scheme val="minor"/>
      </rPr>
      <t>Hospital liaison</t>
    </r>
    <r>
      <rPr>
        <sz val="9"/>
        <color theme="1"/>
        <rFont val="Calibri"/>
        <family val="2"/>
        <scheme val="minor"/>
      </rPr>
      <t xml:space="preserve"> section</t>
    </r>
  </si>
  <si>
    <t xml:space="preserve">Does the service have formal links with frailty/geriatric services? E.g. documented pathway, regular clinical meetings, joint management or shared care approaches? </t>
  </si>
  <si>
    <t xml:space="preserve">If support is provided as part of "ageless"/general adult inpatient service, is OPMH expertise incorporated within the general team, e.g. OPMH Psychiatrist or nurse specialist? </t>
  </si>
  <si>
    <t xml:space="preserve">Are general adult staff working in this function routinely (e.g. multiple times per month) expected to respond to older adult referrals, where they are meeting needs of older adults that may be beyond their formal trained competencies?   </t>
  </si>
  <si>
    <t>Is this arrangement planned/unplanned/or a mixture of both?</t>
  </si>
  <si>
    <t>Please describe the local barriers/enablers and challenges/opportunities that this arrangement brings</t>
  </si>
  <si>
    <t>Drop down list</t>
  </si>
  <si>
    <t>Do older people (age 65+) stay within their existing adult community teams or transfer to an OPMH team when pathway age is reached? (I.e. do they transition due to birth date?)</t>
  </si>
  <si>
    <t>Do you provide a consultation/advice service to other health professionals on older people's mental health (e.g. to support shared care models and joint management practices?)</t>
  </si>
  <si>
    <t>Do you provide carers' engagement workshops?</t>
  </si>
  <si>
    <t>Do you provide a carers' support group?</t>
  </si>
  <si>
    <t xml:space="preserve">Are general adult staff working in this function routinely (e.g. multiple times per month) expected to respond to older adult referrals, where they are meeting needs of older adults that may be beyond their specific formally trained competencies? </t>
  </si>
  <si>
    <t>Do you  have an established protocol/policy for transitioning people from a general adult service to an OPMH service? If yes, please could you supply a PDF copy or link to where it can be found online</t>
  </si>
  <si>
    <t>Do you  have an established protocol/policy for transitioning people from a general adult service to old age services?  If yes, please could you supply a PDF copy or link to where it can be found online</t>
  </si>
  <si>
    <t>Do you provide training to the following groups:</t>
  </si>
  <si>
    <t xml:space="preserve"> - Mental health staff in non-specialist teams e.g. generic CMHTs</t>
  </si>
  <si>
    <t xml:space="preserve"> - GPs</t>
  </si>
  <si>
    <t xml:space="preserve"> - Carers</t>
  </si>
  <si>
    <t xml:space="preserve"> - Care home staff</t>
  </si>
  <si>
    <t xml:space="preserve"> - VSCE</t>
  </si>
  <si>
    <t>Does the team have formal links with physical health/frailty community services? E.g. documented pathway, regular clinical meetings, joint management or shared care approaches? If so, please provide further details</t>
  </si>
  <si>
    <t>Does the team have formal links with substance misuse/alcohol/addiction services? E.g. documented pathway, regular clinical meetings, joint management or shared care approaches? If so, please provide further details</t>
  </si>
  <si>
    <t xml:space="preserve">If support is provided as part of "ageless"/ general adult service, is OPMH expertise incorporated within the general team, e.g. OPMH Psychiatrist or nurse specialist? </t>
  </si>
  <si>
    <t>Please describe how you provide urgent and emergency mental health assessment to older people in the community, including target response times</t>
  </si>
  <si>
    <t>Does the core/routine older adult community mental health team provide intensive home treatment for older people?</t>
  </si>
  <si>
    <t>How many hours per week is this service available? (Max 168 hrs i.e. 24/7)</t>
  </si>
  <si>
    <t>Does the service have dedicated consultant psychiatry cover or is this cover provided by another service e.g. inpatient wards/community mental health team or liaison team?</t>
  </si>
  <si>
    <t>Do you have a dedicated OPMH team that provides intensive home treatment to older people as an alternative to inpatient admission? If so, please provide further details</t>
  </si>
  <si>
    <t>Are community urgent/emergency mental health assessments and intensive home treatments provided by the same dedicated OPMH team?</t>
  </si>
  <si>
    <t>Do you  have an established protocol/policy for transitioning people from a general adult service to an OPMH service?  If yes, please could you supply a PDF copy or link to where it can be found online</t>
  </si>
  <si>
    <t>If support is provided as part of "ageless"/general adult Crisis Resolution/Home Treatment Team (CR/HTT), is OPMH expertise incorporated within the general team's skill mix, e.g. OPMH Psychiatrist or nurse specialist? If so, please provide further details</t>
  </si>
  <si>
    <t>Are general adult staff within CR/HTTs required to respond to older people e.g. when no dedicated OPMH staff are available out of hours? If so, please describe the arrangement in place</t>
  </si>
  <si>
    <t>If general adult CR/HT staff do not accept/respond to referrals for older people, is there another service that does accept/respond to those referrals? If so, please provide further details</t>
  </si>
  <si>
    <t>Does the service have formal links with frailty/geriatric services? E.g. documented pathway, regular clinical meetings, joint management or shared care approaches? If so, please provide further details</t>
  </si>
  <si>
    <t>Is this a dedicated team or part of a wider mental health team e.g. a community mental health team or liaison mental health team?</t>
  </si>
  <si>
    <t xml:space="preserve">Does this service primarily support older people in A&amp;E, or acute hospital wards or both? </t>
  </si>
  <si>
    <t>Does the service cover organic illnesses? E.g. dementia and delirium</t>
  </si>
  <si>
    <t>Does the service cover functional illnesses? E.g. depression, anxiety, psychotic disorders, etc</t>
  </si>
  <si>
    <t>Do you provide a consultation/advice service to other health professionals on older people's mental health (e.g. to support shared care models and joint management practices)?</t>
  </si>
  <si>
    <t>Does the hospital liaison team also provide care in community settings, e.g. through follow up appointments, to prevent admissions, care home liaison?</t>
  </si>
  <si>
    <t>Does the service have dedicated consultant psychiatry cover or is this cover provided by another service e.g. inpatient wards/community mental health team, etc?</t>
  </si>
  <si>
    <t>Is this a dedicated OPMH team or part of all-age liaison mental health service?</t>
  </si>
  <si>
    <t xml:space="preserve"> - ED Staff</t>
  </si>
  <si>
    <t xml:space="preserve"> - Ward staff</t>
  </si>
  <si>
    <t>If support is provided as part of all-age service, is OPMH expertise incorporated within the general team, e.g. OPMH Psychiatrist or nurse specialist?  If so, please provide further details</t>
  </si>
  <si>
    <t>Service model - Inpatient care</t>
  </si>
  <si>
    <t>Service model - Community mental health care (CMHTs)</t>
  </si>
  <si>
    <t>Service model - Community urgent, emergency and acute mental health care ("crisis" care)</t>
  </si>
  <si>
    <t>Service model - Care home liaison  (or similar)</t>
  </si>
  <si>
    <t>Service model - Hospital liaison</t>
  </si>
  <si>
    <t>Outcomes and good practice</t>
  </si>
  <si>
    <t>Please detail which outcome measures you routinely use within OPMH services</t>
  </si>
  <si>
    <t>Please detail any good practice relating to OPMH care which you would like to share</t>
  </si>
  <si>
    <t>Are there any other service types/models for OPMH which you would like to share? If so, please provide further details</t>
  </si>
  <si>
    <t>Future developments</t>
  </si>
  <si>
    <t>If you are aware of any upcoming commissioning plans or service redesign in your OPMH services, please provide further details</t>
  </si>
  <si>
    <t>Do you have referral criteria based on age?</t>
  </si>
  <si>
    <t>Do you have referral criteria based on frailty/cognitive needs/multimorbidity/other need?</t>
  </si>
  <si>
    <t>Is there a single point of entry into crisis services for older people?</t>
  </si>
  <si>
    <t>Is there a Trust or borough wide lead for OPMH? If yes, please provide their job title and division/service line. If they only cover part of the Trust footprint, please provide details regarding this</t>
  </si>
  <si>
    <t>Do you provide dedicated older adult admission beds for older adults with functional mental health needs or is support provided as part of an "ageless"/general adult inpatient service?</t>
  </si>
  <si>
    <t>Which team provides urgent and emergency support to patients with organic illness?</t>
  </si>
  <si>
    <t>Other / indeterminate</t>
  </si>
  <si>
    <t>Sum patients in clusters 1-8 on caseload at 31.1.2020</t>
  </si>
  <si>
    <t xml:space="preserve">Organic </t>
  </si>
  <si>
    <t>Functional</t>
  </si>
  <si>
    <t>Can clinicians working with older people's mental health access nuero imaging scan results?</t>
  </si>
  <si>
    <t>Do you have separate organic and functional wards?</t>
  </si>
  <si>
    <t>BED DETAILS AT 31.1.2020</t>
  </si>
  <si>
    <t>BED DETAILS AT 31.3.2020</t>
  </si>
  <si>
    <r>
      <t xml:space="preserve">Number of wards at </t>
    </r>
    <r>
      <rPr>
        <b/>
        <sz val="9"/>
        <rFont val="Calibri"/>
        <family val="2"/>
        <scheme val="minor"/>
      </rPr>
      <t>31st March 2020</t>
    </r>
  </si>
  <si>
    <r>
      <t xml:space="preserve">Number of beds at </t>
    </r>
    <r>
      <rPr>
        <b/>
        <sz val="9"/>
        <rFont val="Calibri"/>
        <family val="2"/>
        <scheme val="minor"/>
      </rPr>
      <t>31st March 2020</t>
    </r>
  </si>
  <si>
    <t>Includes beds that were open and operational as of 31.3.2020</t>
  </si>
  <si>
    <t>Additional Older People profiling</t>
  </si>
  <si>
    <t>Please detail the percentage split of organic / functional OBDs within Older Adult inpatient services</t>
  </si>
  <si>
    <t>Total admissions</t>
  </si>
  <si>
    <t>Does your Home Treatment service offer 24/7 coverage?</t>
  </si>
  <si>
    <t>Does your Crisis Resolution service offer 24/7 coverage?</t>
  </si>
  <si>
    <t>Number of unique patients assessed in 2019/20</t>
  </si>
  <si>
    <t>CASELOAD DETAILS AT 31.3.2020</t>
  </si>
  <si>
    <t>Total caseload for Community Mental Health Teams as at 31.3.2020 or most recent census period (number of patients on caseload)</t>
  </si>
  <si>
    <t>Coroners recorded verdict of suicide or undetermined verdict for patients with mental illness (also include suspected suicides for 2019/20 in column E)</t>
  </si>
  <si>
    <r>
      <t xml:space="preserve">If addition details are requested for specific metrics, please include these within the </t>
    </r>
    <r>
      <rPr>
        <b/>
        <sz val="11"/>
        <rFont val="Calibri"/>
        <family val="2"/>
        <scheme val="minor"/>
      </rPr>
      <t xml:space="preserve">Additional details / Guidance </t>
    </r>
    <r>
      <rPr>
        <sz val="11"/>
        <rFont val="Calibri"/>
        <family val="2"/>
        <scheme val="minor"/>
      </rPr>
      <t>boxes in column E.</t>
    </r>
  </si>
  <si>
    <t xml:space="preserve"> Only applicable to English providers</t>
  </si>
  <si>
    <t>Please detail any examples of good practice relating to innovative responses to the emerging Covid-19 situation</t>
  </si>
  <si>
    <t>Good Practice - Covid-19</t>
  </si>
  <si>
    <t>Total occupied bed days</t>
  </si>
  <si>
    <t>Total non face to face contacts attended in 2019/20</t>
  </si>
  <si>
    <t>Total face to face contacts attended in 2019/20</t>
  </si>
  <si>
    <t>Non face to face contacts attended via telephone in 2019/20</t>
  </si>
  <si>
    <t>Total number of deaths in inpatient care in 2019/20 (all causes)</t>
  </si>
  <si>
    <t>Total contacts</t>
  </si>
  <si>
    <t>Total caseload</t>
  </si>
  <si>
    <t>• Number of readmissions within 30 days during the year</t>
  </si>
  <si>
    <t>• Total number of occupied bed days (excluding leave)</t>
  </si>
  <si>
    <t>• Mean length of stay (excluding leave)</t>
  </si>
  <si>
    <t>• Inpatient: Total costs of service (including corporate costs and overheads)</t>
  </si>
  <si>
    <t>• Crisis Resolution: % of responses within 4 hours of request</t>
  </si>
  <si>
    <t>F00-F09: Organic, including symptomatic, mental disorders</t>
  </si>
  <si>
    <t>F10-F19: Mental and behavioural disorders due to psychoactive substance use</t>
  </si>
  <si>
    <t>F20-F29: Schizophrenia, schizotypal and delusional disorders</t>
  </si>
  <si>
    <t>F30-F39: Mood [affective] disorders</t>
  </si>
  <si>
    <t>F40-F48: Neurotic, stress-related and somatoform disorders</t>
  </si>
  <si>
    <t>F50-F59: Behavioural syndromes associated with physiological disturbances and physical factors</t>
  </si>
  <si>
    <t>F60-F69: Disorders of adult personality and behaviour</t>
  </si>
  <si>
    <t>F70-F79: Mental retardation</t>
  </si>
  <si>
    <t>F80-F89: Disorders of psychological development</t>
  </si>
  <si>
    <t>F90-F98: Behavioural and emotional disorders with onset usually occurring in childhood and adolescence</t>
  </si>
  <si>
    <t>F99: Unspecified mental disorder</t>
  </si>
  <si>
    <r>
      <t xml:space="preserve">To be included in the benchmarking analysis, please send completed data collection templates to: </t>
    </r>
    <r>
      <rPr>
        <b/>
        <sz val="12"/>
        <color rgb="FFFF0000"/>
        <rFont val="Calibri"/>
        <family val="2"/>
        <scheme val="minor"/>
      </rPr>
      <t>e.fox4@nhs.net</t>
    </r>
  </si>
  <si>
    <r>
      <t xml:space="preserve">The deadline for submission of data is: </t>
    </r>
    <r>
      <rPr>
        <b/>
        <sz val="12"/>
        <color rgb="FFFF0000"/>
        <rFont val="Calibri"/>
        <family val="2"/>
        <scheme val="minor"/>
      </rPr>
      <t>30th September 2020</t>
    </r>
  </si>
  <si>
    <t>Any other diagnosis code not included above</t>
  </si>
  <si>
    <r>
      <t xml:space="preserve">If yes, please complete the questions within the green </t>
    </r>
    <r>
      <rPr>
        <b/>
        <sz val="9"/>
        <color theme="1"/>
        <rFont val="Calibri"/>
        <family val="2"/>
        <scheme val="minor"/>
      </rPr>
      <t xml:space="preserve">Inpatient care </t>
    </r>
    <r>
      <rPr>
        <sz val="9"/>
        <color theme="1"/>
        <rFont val="Calibri"/>
        <family val="2"/>
        <scheme val="minor"/>
      </rPr>
      <t>section</t>
    </r>
  </si>
  <si>
    <t>Do you provide support to older people through a dedicated OPMH service or via an "ageless"/ general adult service model?</t>
  </si>
  <si>
    <t>Total number of patients detained at the time of their admission during 2019/20</t>
  </si>
  <si>
    <t>Total number of patients admitted informally but subsequently detained during their admission during 2019/20</t>
  </si>
  <si>
    <t xml:space="preserve">Number of incidents relating to patients AWOL (not absconding) while detained under the Mental Health Act </t>
  </si>
  <si>
    <t>Total staff in post (WTE) at 31.1.2020</t>
  </si>
  <si>
    <t>Total face to face and non-face to face contacts in 2019/20</t>
  </si>
  <si>
    <r>
      <t xml:space="preserve">Occupied bed days by cluster (all OBDS 2019/20, excluding leave) - </t>
    </r>
    <r>
      <rPr>
        <b/>
        <sz val="11"/>
        <color rgb="FFFF0000"/>
        <rFont val="Calibri"/>
        <family val="2"/>
        <scheme val="minor"/>
      </rPr>
      <t>only applicable to English providers</t>
    </r>
  </si>
  <si>
    <r>
      <t xml:space="preserve">Open caseload by cluster at 31.1.2020 - </t>
    </r>
    <r>
      <rPr>
        <b/>
        <sz val="11"/>
        <color rgb="FFFF0000"/>
        <rFont val="Calibri"/>
        <family val="2"/>
        <scheme val="minor"/>
      </rPr>
      <t>only applicable to English providers</t>
    </r>
  </si>
  <si>
    <r>
      <t xml:space="preserve">Total number of contacts by cluster (all contacts delivered during 2019/20) - </t>
    </r>
    <r>
      <rPr>
        <b/>
        <sz val="11"/>
        <color rgb="FFFF0000"/>
        <rFont val="Calibri"/>
        <family val="2"/>
        <scheme val="minor"/>
      </rPr>
      <t>only applicable to English providers</t>
    </r>
  </si>
  <si>
    <t>Data on the number of suicides, homicides, and unexpected deaths will be provided to the NCISH if the Organisation consents to the sharing of this specific data. If the Organisation consents to sharing this data it will be shared with NCISH in an unanonymised manner. However NCISH will not disclose organisation identities in any published context.</t>
  </si>
  <si>
    <t>Number of Adult Acute beds at 31.1.2020</t>
  </si>
  <si>
    <t>Number of Adult Acute beds at 31.3.2020</t>
  </si>
  <si>
    <t>Number of Older Adult beds at 31.1.2020</t>
  </si>
  <si>
    <t>Number of Older Adult beds at 31.3.2020</t>
  </si>
  <si>
    <t>Total CMHT caseload at 31.3.2020</t>
  </si>
  <si>
    <t>Total occupied bed days defined by cluster profile should equal total OBDs during 2019/20 (detailed within Inpatient Metrics tab)</t>
  </si>
  <si>
    <t>Total must equal 100%</t>
  </si>
  <si>
    <r>
      <rPr>
        <b/>
        <sz val="9"/>
        <rFont val="Calibri"/>
        <family val="2"/>
        <scheme val="minor"/>
      </rPr>
      <t>Exclude</t>
    </r>
    <r>
      <rPr>
        <sz val="9"/>
        <rFont val="Calibri"/>
        <family val="2"/>
        <scheme val="minor"/>
      </rPr>
      <t xml:space="preserve"> s135 and s136 cases on the basis that the patients have not been admitted at that point</t>
    </r>
  </si>
  <si>
    <t>Does the core/routine older adult community mental health team also provide urgent/emergency mental health assessments for older people?</t>
  </si>
  <si>
    <t>Exclude housekeeping staff or equivalent</t>
  </si>
  <si>
    <r>
      <rPr>
        <b/>
        <sz val="9"/>
        <color indexed="8"/>
        <rFont val="Calibri"/>
        <family val="2"/>
        <scheme val="minor"/>
      </rPr>
      <t>Numerator</t>
    </r>
    <r>
      <rPr>
        <sz val="9"/>
        <color theme="1"/>
        <rFont val="Calibri"/>
        <family val="2"/>
        <scheme val="minor"/>
      </rPr>
      <t xml:space="preserve">: Leaver WTE in the year; divided by </t>
    </r>
    <r>
      <rPr>
        <b/>
        <sz val="9"/>
        <color indexed="8"/>
        <rFont val="Calibri"/>
        <family val="2"/>
        <scheme val="minor"/>
      </rPr>
      <t>Denominator</t>
    </r>
    <r>
      <rPr>
        <sz val="9"/>
        <color theme="1"/>
        <rFont val="Calibri"/>
        <family val="2"/>
        <scheme val="minor"/>
      </rPr>
      <t>: Average WTE staff in post in the year; multiplied by 100 to give a percentage rate</t>
    </r>
  </si>
  <si>
    <r>
      <rPr>
        <b/>
        <sz val="9"/>
        <color theme="1"/>
        <rFont val="Calibri"/>
        <family val="2"/>
        <scheme val="minor"/>
      </rPr>
      <t>Numerator:</t>
    </r>
    <r>
      <rPr>
        <sz val="9"/>
        <color theme="1"/>
        <rFont val="Calibri"/>
        <family val="2"/>
        <scheme val="minor"/>
      </rPr>
      <t xml:space="preserve"> WTE sickness days lost; divided by </t>
    </r>
    <r>
      <rPr>
        <b/>
        <sz val="9"/>
        <color theme="1"/>
        <rFont val="Calibri"/>
        <family val="2"/>
        <scheme val="minor"/>
      </rPr>
      <t>Denominator:</t>
    </r>
    <r>
      <rPr>
        <sz val="9"/>
        <color theme="1"/>
        <rFont val="Calibri"/>
        <family val="2"/>
        <scheme val="minor"/>
      </rPr>
      <t xml:space="preserve"> WTE days available; multiplied by 100 to give the percentage rate</t>
    </r>
  </si>
  <si>
    <t>Total non-pay costs for 2019/20 at year-end. Direct costs relates to the element of costs reported on local budget statements (i.e. excluding additional corporate costs and central overheads).  HFMA produce guidance on costing methodologies  http://www.hfma.org.uk/costing/</t>
  </si>
  <si>
    <t>If overflow / escalation beds were opened at any point, please include available bed days for them for the days they were in operation. If wards/beds closed during the year please include only the days they were operational</t>
  </si>
  <si>
    <t>Calculate from date of referral to second appointment date; only include patients whose second appointment took place on or before 31.3.2020</t>
  </si>
  <si>
    <t>GP registered population as at 31.3.2020 for which these services are commissioned. Please give total registered population aged 16-64 inclusive. Exclude wider populations outside core catchment districts where only specialist services are provided (for example PICU or secure services provided to a national market)</t>
  </si>
  <si>
    <r>
      <t xml:space="preserve">GP population as at 31.3.2020 for which these services are commissioned </t>
    </r>
    <r>
      <rPr>
        <b/>
        <sz val="9"/>
        <color theme="1"/>
        <rFont val="Calibri"/>
        <family val="2"/>
        <scheme val="minor"/>
      </rPr>
      <t>uplifted</t>
    </r>
    <r>
      <rPr>
        <sz val="9"/>
        <color theme="1"/>
        <rFont val="Calibri"/>
        <family val="2"/>
        <scheme val="minor"/>
      </rPr>
      <t xml:space="preserve"> by the ratio advised by NHS England in CCG baseline funding for Mental Health. Please give total weighted population aged 16-64 inclusive</t>
    </r>
  </si>
  <si>
    <t>GP registered population as at 31.3.2020 for which these services are commissioned. Please give total registered population aged 65+.  Exclude any wider populations outside core catchment districts where only specialist services are provided</t>
  </si>
  <si>
    <r>
      <t xml:space="preserve">GP population as at 31.3.2020 for which these services are commissioned </t>
    </r>
    <r>
      <rPr>
        <b/>
        <sz val="9"/>
        <color theme="1"/>
        <rFont val="Calibri"/>
        <family val="2"/>
        <scheme val="minor"/>
      </rPr>
      <t>uplifted</t>
    </r>
    <r>
      <rPr>
        <sz val="9"/>
        <color theme="1"/>
        <rFont val="Calibri"/>
        <family val="2"/>
        <scheme val="minor"/>
      </rPr>
      <t xml:space="preserve"> by the ratio advised by NHS England in CCG baseline funding for Mental Health. Please give total weighted population aged 65+</t>
    </r>
  </si>
  <si>
    <t>Number of patients on the caseload on 31.1.2020 who are care home residents</t>
  </si>
  <si>
    <r>
      <t xml:space="preserve">Number of </t>
    </r>
    <r>
      <rPr>
        <u/>
        <sz val="9"/>
        <rFont val="Calibri"/>
        <family val="2"/>
        <scheme val="minor"/>
      </rPr>
      <t>patients</t>
    </r>
    <r>
      <rPr>
        <sz val="9"/>
        <rFont val="Calibri"/>
        <family val="2"/>
        <scheme val="minor"/>
      </rPr>
      <t xml:space="preserve"> admitted to inpatient care in 2019/20 who were not previously known to the Organisation's mental health  services</t>
    </r>
  </si>
  <si>
    <t>Number of incidents involving ligatures in 2019/20</t>
  </si>
  <si>
    <t>Number of incidents involving actual physical violence to patients in 2019/20</t>
  </si>
  <si>
    <t>Number of incidents involving actual physical violence to staff in 2019/20</t>
  </si>
  <si>
    <t>% of responses within 24 hours of request in 2019/20</t>
  </si>
  <si>
    <t>Non face to face contacts attended via other medium (e.g. video conferencing / telemedicine) in 2019/20</t>
  </si>
  <si>
    <t>WTE data relates to outturn at 31.1.2020. This includes bank and agency cover who were in place on this date</t>
  </si>
  <si>
    <t>Can your clinicians access support/advice from neurological radiologists when needed?</t>
  </si>
  <si>
    <t>Workforce Analysis (WTE) at 31.1.2020</t>
  </si>
  <si>
    <r>
      <t xml:space="preserve">The NHS Benchmarking Network has developed a new Integrated Care Systems product to support strategic planning at the whole system level. The product uses selected data from NHSBN projects alongside national data sets. The tool covers all healthcare sectors and presents data at ICS/STP level.  To ensure this tool is as complete and useful as possible, we are seeking consent to use the following data items submitted as part of this collection on a named basis. </t>
    </r>
    <r>
      <rPr>
        <b/>
        <sz val="11"/>
        <color theme="1"/>
        <rFont val="Calibri"/>
        <family val="2"/>
        <scheme val="minor"/>
      </rPr>
      <t xml:space="preserve">Only the following data would be used for this purpose. </t>
    </r>
    <r>
      <rPr>
        <sz val="11"/>
        <color theme="1"/>
        <rFont val="Calibri"/>
        <family val="2"/>
        <scheme val="minor"/>
      </rPr>
      <t>The data items to be used in the ICS project are broadly similar to those provided for Public Health England's Fingertips Tool.</t>
    </r>
  </si>
  <si>
    <r>
      <t xml:space="preserve">ICS Consent - </t>
    </r>
    <r>
      <rPr>
        <sz val="16"/>
        <color rgb="FFFF0000"/>
        <rFont val="Calibri"/>
        <family val="2"/>
        <scheme val="minor"/>
      </rPr>
      <t>will autopopulate, please answer question in line 32 regarding consent once reviewed</t>
    </r>
  </si>
  <si>
    <t>Number of available bed days 2019/20</t>
  </si>
  <si>
    <r>
      <t>Number of occupied bed days (</t>
    </r>
    <r>
      <rPr>
        <b/>
        <sz val="9"/>
        <rFont val="Calibri"/>
        <family val="2"/>
        <scheme val="minor"/>
      </rPr>
      <t>excluding</t>
    </r>
    <r>
      <rPr>
        <sz val="9"/>
        <rFont val="Calibri"/>
        <family val="2"/>
        <scheme val="minor"/>
      </rPr>
      <t xml:space="preserve"> leave) 2019/20</t>
    </r>
  </si>
  <si>
    <t>Percentage of patients having a first follow-up appointment within 7 days of discharge from in-patient care during 2019/20</t>
  </si>
  <si>
    <t>Percentage of patients having a first follow-up appointment within 3 days of discharge from in-patient care during 2019/20</t>
  </si>
  <si>
    <t>Total number of bed days lost due to DTOC</t>
  </si>
  <si>
    <t>Number of patients discharged during 2019/20 with length of stay 14-59 days</t>
  </si>
  <si>
    <t>Number of patients discharged during 2019/20 with length of stay 60-89 days</t>
  </si>
  <si>
    <t>Number of patients discharged during 2019/20 with length of stay 90 days or longer</t>
  </si>
  <si>
    <t>Number of OBDs (excluding leave) for patients discharged during 2019/20 with length of stay 0-3 days</t>
  </si>
  <si>
    <t>Number of OBDs (excluding leave) for patients discharged during 2019/20 with length of stay 4-13 days</t>
  </si>
  <si>
    <t>Number of OBDs (excluding leave) for patients discharged during 2019/20 with length of stay 14-59 days</t>
  </si>
  <si>
    <t>Number of OBDs (excluding leave) for patients discharged during 2019/20 with length of stay 60-89 days</t>
  </si>
  <si>
    <t>Number of OBDs (excluding leave) for patients discharged during 2019/20 with length of stay 90 days or longer</t>
  </si>
  <si>
    <t>Number of patients discharged during 2019/20 with length of stay 0-3 days</t>
  </si>
  <si>
    <t>Number of patients discharged during 2019/20 with length of stay 4-13 days</t>
  </si>
  <si>
    <t>AVERAGE LENGTH OF STAY - EXC LEAVE - in days</t>
  </si>
  <si>
    <t>Summary Workforce and Finance Metrics - full year 2019/20</t>
  </si>
  <si>
    <t>ICD10 Diagnosis Summary: All completed patient episodes in 2019/20 - categorised by patient's primary diagnosis at point of discharge</t>
  </si>
  <si>
    <t>Summary Workforce and Finance Metrics 2019/20</t>
  </si>
  <si>
    <t>This information is not available.</t>
  </si>
  <si>
    <t>Swansea Bay University Healthboard</t>
  </si>
  <si>
    <t>Yes</t>
  </si>
  <si>
    <t>No</t>
  </si>
  <si>
    <t>24 - 26</t>
  </si>
  <si>
    <t>D13</t>
  </si>
  <si>
    <t>This reduction in beds was due to relocation of a OPMHS ward to a different site with a reduction of beds due to COVID-19</t>
  </si>
  <si>
    <t>M12 &amp; 13</t>
  </si>
  <si>
    <t>The reduction in beds was due to a temporary closure of a ward which is not COVID-19 related</t>
  </si>
  <si>
    <t>No we do not consent to our data being used</t>
  </si>
  <si>
    <t>Use of laptops and VPN access tokens, use of Microsoft Teams and Skype to conduct operational meetings. Use of telephone and online outpatient assessment/clinics</t>
  </si>
  <si>
    <t>&lt;5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</si>
</sst>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0.0%"/>
    <numFmt numFmtId="165" formatCode="&quot;£&quot;#,##0"/>
  </numFmts>
  <fonts count="42" x14ac:knownFonts="1">
    <font>
      <sz val="11"/>
      <color theme="1"/>
      <name val="Calibri"/>
      <family val="2"/>
      <scheme val="minor"/>
    </font>
    <font>
      <b/>
      <sz val="11"/>
      <color theme="1"/>
      <name val="Calibri"/>
      <family val="2"/>
      <scheme val="minor"/>
    </font>
    <font>
      <b/>
      <sz val="11"/>
      <color indexed="8"/>
      <name val="Calibri"/>
      <family val="2"/>
      <scheme val="minor"/>
    </font>
    <font>
      <sz val="9"/>
      <color theme="1"/>
      <name val="Calibri"/>
      <family val="2"/>
      <scheme val="minor"/>
    </font>
    <font>
      <sz val="9"/>
      <name val="Calibri"/>
      <family val="2"/>
      <scheme val="minor"/>
    </font>
    <font>
      <sz val="12"/>
      <name val="Calibri"/>
      <family val="2"/>
      <scheme val="minor"/>
    </font>
    <font>
      <b/>
      <sz val="16"/>
      <color theme="1"/>
      <name val="Calibri"/>
      <family val="2"/>
      <scheme val="minor"/>
    </font>
    <font>
      <b/>
      <sz val="12"/>
      <color theme="1"/>
      <name val="Arial"/>
      <family val="2"/>
    </font>
    <font>
      <b/>
      <sz val="12"/>
      <color theme="1"/>
      <name val="Calibri"/>
      <family val="2"/>
      <scheme val="minor"/>
    </font>
    <font>
      <sz val="12"/>
      <color theme="1"/>
      <name val="Calibri"/>
      <family val="2"/>
      <scheme val="minor"/>
    </font>
    <font>
      <b/>
      <sz val="12"/>
      <color rgb="FFFF0000"/>
      <name val="Calibri"/>
      <family val="2"/>
      <scheme val="minor"/>
    </font>
    <font>
      <u/>
      <sz val="11"/>
      <color theme="10"/>
      <name val="Calibri"/>
      <family val="2"/>
      <scheme val="minor"/>
    </font>
    <font>
      <u/>
      <sz val="12"/>
      <color theme="10"/>
      <name val="Calibri"/>
      <family val="2"/>
      <scheme val="minor"/>
    </font>
    <font>
      <sz val="12"/>
      <color theme="1"/>
      <name val="Calibri"/>
      <family val="2"/>
    </font>
    <font>
      <i/>
      <sz val="11"/>
      <color theme="1"/>
      <name val="Calibri"/>
      <family val="2"/>
      <scheme val="minor"/>
    </font>
    <font>
      <sz val="22"/>
      <color theme="1"/>
      <name val="Calibri"/>
      <family val="2"/>
      <scheme val="minor"/>
    </font>
    <font>
      <b/>
      <sz val="9"/>
      <color theme="1"/>
      <name val="Calibri"/>
      <family val="2"/>
      <scheme val="minor"/>
    </font>
    <font>
      <b/>
      <sz val="9"/>
      <name val="Calibri"/>
      <family val="2"/>
      <scheme val="minor"/>
    </font>
    <font>
      <sz val="9"/>
      <color indexed="8"/>
      <name val="Calibri"/>
      <family val="2"/>
      <scheme val="minor"/>
    </font>
    <font>
      <b/>
      <sz val="9"/>
      <color indexed="8"/>
      <name val="Calibri"/>
      <family val="2"/>
      <scheme val="minor"/>
    </font>
    <font>
      <b/>
      <u/>
      <sz val="8"/>
      <color theme="9" tint="-0.249977111117893"/>
      <name val="Calibri"/>
      <family val="2"/>
      <scheme val="minor"/>
    </font>
    <font>
      <b/>
      <u/>
      <sz val="14"/>
      <color rgb="FFFF0000"/>
      <name val="Calibri"/>
      <family val="2"/>
      <scheme val="minor"/>
    </font>
    <font>
      <sz val="11"/>
      <color theme="1"/>
      <name val="Calibri"/>
      <family val="2"/>
      <scheme val="minor"/>
    </font>
    <font>
      <b/>
      <sz val="14"/>
      <color rgb="FFFF0000"/>
      <name val="Calibri"/>
      <family val="2"/>
      <scheme val="minor"/>
    </font>
    <font>
      <sz val="11"/>
      <name val="Calibri"/>
      <family val="2"/>
      <scheme val="minor"/>
    </font>
    <font>
      <b/>
      <sz val="11"/>
      <name val="Calibri"/>
      <family val="2"/>
      <scheme val="minor"/>
    </font>
    <font>
      <sz val="10"/>
      <name val="Arial"/>
      <family val="2"/>
    </font>
    <font>
      <sz val="16"/>
      <color theme="9" tint="-0.249977111117893"/>
      <name val="Calibri"/>
      <family val="2"/>
      <scheme val="minor"/>
    </font>
    <font>
      <sz val="11"/>
      <color rgb="FFC00000"/>
      <name val="Calibri"/>
      <family val="2"/>
      <scheme val="minor"/>
    </font>
    <font>
      <u/>
      <sz val="9"/>
      <name val="Calibri"/>
      <family val="2"/>
      <scheme val="minor"/>
    </font>
    <font>
      <u/>
      <sz val="10"/>
      <color indexed="12"/>
      <name val="Arial"/>
      <family val="2"/>
    </font>
    <font>
      <sz val="11"/>
      <color theme="1"/>
      <name val="Arial"/>
      <family val="2"/>
    </font>
    <font>
      <i/>
      <sz val="11"/>
      <color theme="1"/>
      <name val="Arial"/>
      <family val="2"/>
    </font>
    <font>
      <b/>
      <sz val="11"/>
      <color rgb="FF0070C0"/>
      <name val="Calibri"/>
      <family val="2"/>
      <scheme val="minor"/>
    </font>
    <font>
      <sz val="11"/>
      <color rgb="FF0070C0"/>
      <name val="Calibri"/>
      <family val="2"/>
      <scheme val="minor"/>
    </font>
    <font>
      <b/>
      <sz val="8"/>
      <name val="Calibri"/>
      <family val="2"/>
      <scheme val="minor"/>
    </font>
    <font>
      <i/>
      <sz val="9"/>
      <color theme="1"/>
      <name val="Calibri"/>
      <family val="2"/>
      <scheme val="minor"/>
    </font>
    <font>
      <i/>
      <sz val="9"/>
      <name val="Calibri"/>
      <family val="2"/>
      <scheme val="minor"/>
    </font>
    <font>
      <b/>
      <sz val="11"/>
      <color rgb="FFFF0000"/>
      <name val="Calibri"/>
      <family val="2"/>
      <scheme val="minor"/>
    </font>
    <font>
      <sz val="9"/>
      <color rgb="FF000000"/>
      <name val="Calibri"/>
      <family val="2"/>
    </font>
    <font>
      <sz val="8"/>
      <name val="Calibri"/>
      <family val="2"/>
      <scheme val="minor"/>
    </font>
    <font>
      <sz val="16"/>
      <color rgb="FFFF0000"/>
      <name val="Calibri"/>
      <family val="2"/>
      <scheme val="minor"/>
    </font>
  </fonts>
  <fills count="20">
    <fill>
      <patternFill patternType="none"/>
    </fill>
    <fill>
      <patternFill patternType="gray125"/>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6"/>
        <bgColor indexed="64"/>
      </patternFill>
    </fill>
    <fill>
      <patternFill patternType="solid">
        <fgColor theme="2" tint="-0.249977111117893"/>
        <bgColor indexed="64"/>
      </patternFill>
    </fill>
    <fill>
      <patternFill patternType="solid">
        <fgColor theme="7" tint="0.39997558519241921"/>
        <bgColor indexed="64"/>
      </patternFill>
    </fill>
    <fill>
      <patternFill patternType="solid">
        <fgColor theme="4"/>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CACBE8"/>
        <bgColor indexed="64"/>
      </patternFill>
    </fill>
    <fill>
      <patternFill patternType="solid">
        <fgColor rgb="FFE2E2F2"/>
        <bgColor indexed="64"/>
      </patternFill>
    </fill>
    <fill>
      <patternFill patternType="solid">
        <fgColor rgb="FF19B8DD"/>
        <bgColor indexed="64"/>
      </patternFill>
    </fill>
    <fill>
      <patternFill patternType="solid">
        <fgColor rgb="FFD2F2FA"/>
        <bgColor indexed="64"/>
      </patternFill>
    </fill>
  </fills>
  <borders count="2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theme="2"/>
      </left>
      <right style="thin">
        <color theme="2"/>
      </right>
      <top style="thin">
        <color theme="2"/>
      </top>
      <bottom style="thin">
        <color theme="2"/>
      </bottom>
      <diagonal/>
    </border>
    <border>
      <left style="thin">
        <color theme="2"/>
      </left>
      <right style="thin">
        <color theme="2"/>
      </right>
      <top/>
      <bottom style="thin">
        <color theme="2"/>
      </bottom>
      <diagonal/>
    </border>
    <border>
      <left style="medium">
        <color rgb="FFFF0000"/>
      </left>
      <right style="medium">
        <color rgb="FFFF0000"/>
      </right>
      <top style="medium">
        <color rgb="FFFF0000"/>
      </top>
      <bottom style="medium">
        <color rgb="FFFF0000"/>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s>
  <cellStyleXfs count="15">
    <xf numFmtId="0" fontId="0" fillId="0" borderId="0"/>
    <xf numFmtId="0" fontId="11" fillId="0" borderId="0" applyNumberFormat="0" applyFill="0" applyBorder="0" applyAlignment="0" applyProtection="0"/>
    <xf numFmtId="0" fontId="11" fillId="0" borderId="0" applyNumberFormat="0" applyFill="0" applyBorder="0" applyAlignment="0" applyProtection="0"/>
    <xf numFmtId="9" fontId="22" fillId="0" borderId="0" applyFont="0" applyFill="0" applyBorder="0" applyAlignment="0" applyProtection="0"/>
    <xf numFmtId="43" fontId="26"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0" fontId="30" fillId="0" borderId="0" applyNumberFormat="0" applyFill="0" applyBorder="0" applyAlignment="0" applyProtection="0">
      <alignment vertical="top"/>
      <protection locked="0"/>
    </xf>
    <xf numFmtId="0" fontId="26" fillId="0" borderId="0"/>
    <xf numFmtId="43" fontId="2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2" fillId="0" borderId="0" applyFont="0" applyFill="0" applyBorder="0" applyAlignment="0" applyProtection="0"/>
  </cellStyleXfs>
  <cellXfs count="375">
    <xf numFmtId="0" fontId="0" fillId="0" borderId="0" xfId="0"/>
    <xf numFmtId="0" fontId="6" fillId="0" borderId="0" xfId="0" applyFont="1" applyFill="1" applyProtection="1"/>
    <xf numFmtId="0" fontId="8" fillId="0" borderId="0" xfId="0" applyFont="1" applyFill="1" applyProtection="1"/>
    <xf numFmtId="0" fontId="2" fillId="2" borderId="4" xfId="0" applyFont="1" applyFill="1" applyBorder="1" applyAlignment="1" applyProtection="1">
      <alignment horizontal="left" vertical="top" wrapText="1"/>
    </xf>
    <xf numFmtId="0" fontId="2" fillId="0" borderId="0" xfId="0" applyFont="1" applyFill="1" applyBorder="1" applyAlignment="1" applyProtection="1">
      <alignment horizontal="left" vertical="center" wrapText="1"/>
    </xf>
    <xf numFmtId="0" fontId="19" fillId="0" borderId="4" xfId="0"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0" fontId="1" fillId="2" borderId="4" xfId="0" applyFont="1" applyFill="1" applyBorder="1" applyAlignment="1" applyProtection="1">
      <alignment horizontal="left" vertical="top" wrapText="1"/>
    </xf>
    <xf numFmtId="0" fontId="1" fillId="2" borderId="4" xfId="0" applyFont="1" applyFill="1" applyBorder="1" applyAlignment="1" applyProtection="1">
      <alignment horizontal="center" vertical="top" wrapText="1"/>
    </xf>
    <xf numFmtId="0" fontId="1" fillId="2" borderId="4" xfId="0" applyFont="1" applyFill="1" applyBorder="1" applyAlignment="1" applyProtection="1">
      <alignment horizontal="left" vertical="center" wrapText="1"/>
    </xf>
    <xf numFmtId="0" fontId="3" fillId="5" borderId="12" xfId="0" applyFont="1" applyFill="1" applyBorder="1" applyAlignment="1" applyProtection="1">
      <alignment horizontal="center" vertical="center" wrapText="1"/>
    </xf>
    <xf numFmtId="0" fontId="4" fillId="5" borderId="15" xfId="0" applyFont="1" applyFill="1" applyBorder="1" applyAlignment="1" applyProtection="1">
      <alignment horizontal="center" vertical="center" wrapText="1"/>
    </xf>
    <xf numFmtId="0" fontId="3" fillId="5" borderId="15" xfId="0" applyFont="1" applyFill="1" applyBorder="1" applyAlignment="1" applyProtection="1">
      <alignment horizontal="center" vertical="center" wrapText="1"/>
    </xf>
    <xf numFmtId="0" fontId="0" fillId="18" borderId="4" xfId="0" applyFill="1" applyBorder="1" applyAlignment="1" applyProtection="1">
      <alignment wrapText="1"/>
      <protection locked="0"/>
    </xf>
    <xf numFmtId="0" fontId="0" fillId="10" borderId="4" xfId="0" applyFill="1" applyBorder="1" applyAlignment="1" applyProtection="1">
      <alignment wrapText="1"/>
      <protection locked="0"/>
    </xf>
    <xf numFmtId="0" fontId="0" fillId="7" borderId="4" xfId="0" applyFill="1" applyBorder="1" applyAlignment="1" applyProtection="1">
      <alignment wrapText="1"/>
      <protection locked="0"/>
    </xf>
    <xf numFmtId="0" fontId="2" fillId="0" borderId="4"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wrapText="1"/>
    </xf>
    <xf numFmtId="0" fontId="17" fillId="9" borderId="4" xfId="0" applyFont="1" applyFill="1" applyBorder="1" applyAlignment="1" applyProtection="1">
      <alignment horizontal="center" vertical="center" wrapText="1"/>
    </xf>
    <xf numFmtId="0" fontId="25" fillId="9" borderId="4" xfId="0" applyFont="1" applyFill="1" applyBorder="1" applyAlignment="1" applyProtection="1">
      <alignment horizontal="center" vertical="center" wrapText="1"/>
    </xf>
    <xf numFmtId="0" fontId="1" fillId="2" borderId="4" xfId="0" applyFont="1" applyFill="1" applyBorder="1" applyAlignment="1" applyProtection="1">
      <alignment vertical="center"/>
    </xf>
    <xf numFmtId="0" fontId="17" fillId="2" borderId="4" xfId="0" applyFont="1" applyFill="1" applyBorder="1" applyAlignment="1" applyProtection="1">
      <alignment horizontal="center" vertical="center" wrapText="1"/>
    </xf>
    <xf numFmtId="0" fontId="35" fillId="2" borderId="4" xfId="0" applyFont="1" applyFill="1" applyBorder="1" applyAlignment="1" applyProtection="1">
      <alignment horizontal="center" vertical="center" wrapText="1"/>
    </xf>
    <xf numFmtId="0" fontId="0" fillId="0" borderId="0" xfId="0" applyFont="1" applyAlignment="1" applyProtection="1">
      <alignment vertical="top"/>
    </xf>
    <xf numFmtId="0" fontId="3" fillId="0" borderId="4" xfId="0" applyFont="1" applyFill="1" applyBorder="1" applyAlignment="1" applyProtection="1">
      <alignment vertical="center"/>
    </xf>
    <xf numFmtId="0" fontId="0" fillId="0" borderId="0" xfId="0" applyFont="1" applyAlignment="1" applyProtection="1">
      <alignment vertical="center"/>
    </xf>
    <xf numFmtId="1" fontId="4" fillId="0" borderId="9" xfId="0" applyNumberFormat="1" applyFont="1" applyFill="1" applyBorder="1" applyAlignment="1" applyProtection="1">
      <alignment vertical="center" wrapText="1"/>
    </xf>
    <xf numFmtId="1" fontId="4" fillId="0" borderId="4" xfId="0" applyNumberFormat="1" applyFont="1" applyFill="1" applyBorder="1" applyAlignment="1" applyProtection="1">
      <alignment vertical="center" wrapText="1"/>
    </xf>
    <xf numFmtId="0" fontId="3" fillId="0" borderId="4" xfId="0" applyFont="1" applyFill="1" applyBorder="1" applyAlignment="1" applyProtection="1">
      <alignment vertical="center" wrapText="1"/>
    </xf>
    <xf numFmtId="0" fontId="0" fillId="0" borderId="0" xfId="0" applyFont="1" applyFill="1" applyAlignment="1" applyProtection="1">
      <alignment vertical="center"/>
    </xf>
    <xf numFmtId="1" fontId="24" fillId="0" borderId="0" xfId="0" applyNumberFormat="1" applyFont="1" applyFill="1" applyAlignment="1" applyProtection="1">
      <alignment vertical="center" wrapText="1"/>
    </xf>
    <xf numFmtId="1" fontId="24" fillId="0" borderId="0" xfId="0" applyNumberFormat="1" applyFont="1" applyFill="1" applyBorder="1" applyAlignment="1" applyProtection="1">
      <alignment vertical="center" wrapText="1"/>
    </xf>
    <xf numFmtId="0" fontId="0" fillId="0" borderId="0" xfId="0" applyFont="1" applyBorder="1" applyAlignment="1" applyProtection="1">
      <alignment vertical="center"/>
    </xf>
    <xf numFmtId="0" fontId="21" fillId="0" borderId="0" xfId="0" applyFont="1" applyAlignment="1" applyProtection="1">
      <alignment horizontal="left" vertical="top"/>
    </xf>
    <xf numFmtId="0" fontId="15" fillId="0" borderId="0" xfId="0" applyFont="1" applyFill="1" applyAlignment="1" applyProtection="1">
      <alignment vertical="top"/>
    </xf>
    <xf numFmtId="0" fontId="27" fillId="0" borderId="0" xfId="0" applyFont="1" applyFill="1" applyAlignment="1" applyProtection="1">
      <alignment vertical="top"/>
    </xf>
    <xf numFmtId="0" fontId="1" fillId="10" borderId="4" xfId="0" applyFont="1" applyFill="1" applyBorder="1" applyAlignment="1" applyProtection="1">
      <alignment vertical="center"/>
    </xf>
    <xf numFmtId="14" fontId="4" fillId="0" borderId="4" xfId="0" applyNumberFormat="1" applyFont="1" applyFill="1" applyBorder="1" applyAlignment="1" applyProtection="1">
      <alignment horizontal="left" vertical="center" wrapText="1"/>
    </xf>
    <xf numFmtId="14" fontId="4" fillId="0" borderId="5" xfId="0" applyNumberFormat="1" applyFont="1" applyFill="1" applyBorder="1" applyAlignment="1" applyProtection="1">
      <alignment horizontal="left" vertical="center" wrapText="1"/>
    </xf>
    <xf numFmtId="14" fontId="4" fillId="4" borderId="4" xfId="0" applyNumberFormat="1" applyFont="1" applyFill="1" applyBorder="1" applyAlignment="1" applyProtection="1">
      <alignment horizontal="left" vertical="center" wrapText="1"/>
    </xf>
    <xf numFmtId="0" fontId="3" fillId="0" borderId="4" xfId="0" applyFont="1" applyFill="1" applyBorder="1" applyAlignment="1" applyProtection="1">
      <alignment horizontal="left" vertical="center" wrapText="1"/>
    </xf>
    <xf numFmtId="0" fontId="3" fillId="4" borderId="11" xfId="0" applyFont="1" applyFill="1" applyBorder="1" applyAlignment="1" applyProtection="1">
      <alignment vertical="center" wrapText="1"/>
    </xf>
    <xf numFmtId="14" fontId="4" fillId="4" borderId="6" xfId="0" applyNumberFormat="1" applyFont="1" applyFill="1" applyBorder="1" applyAlignment="1" applyProtection="1">
      <alignment horizontal="left" vertical="center" wrapText="1"/>
    </xf>
    <xf numFmtId="0" fontId="0" fillId="0" borderId="0" xfId="0" applyFont="1" applyBorder="1" applyAlignment="1" applyProtection="1">
      <alignment horizontal="left" vertical="top" wrapText="1"/>
    </xf>
    <xf numFmtId="0" fontId="0" fillId="0" borderId="0" xfId="0" applyFont="1" applyAlignment="1" applyProtection="1">
      <alignment horizontal="left" vertical="top" wrapText="1"/>
    </xf>
    <xf numFmtId="0" fontId="24" fillId="9" borderId="6" xfId="0" applyFont="1" applyFill="1" applyBorder="1" applyAlignment="1" applyProtection="1">
      <alignment horizontal="center" vertical="center" wrapText="1"/>
    </xf>
    <xf numFmtId="0" fontId="16" fillId="10" borderId="4" xfId="0" applyFont="1" applyFill="1" applyBorder="1" applyAlignment="1" applyProtection="1">
      <alignment horizontal="center" vertical="center" wrapText="1"/>
    </xf>
    <xf numFmtId="0" fontId="16" fillId="10" borderId="4" xfId="0" applyFont="1" applyFill="1" applyBorder="1" applyAlignment="1" applyProtection="1">
      <alignment horizontal="center" vertical="center"/>
    </xf>
    <xf numFmtId="0" fontId="24" fillId="9" borderId="4" xfId="0" applyFont="1" applyFill="1" applyBorder="1" applyAlignment="1" applyProtection="1">
      <alignment horizontal="center" vertical="center" wrapText="1"/>
    </xf>
    <xf numFmtId="0" fontId="17" fillId="2" borderId="12" xfId="0" applyFont="1" applyFill="1" applyBorder="1" applyAlignment="1" applyProtection="1">
      <alignment horizontal="center" vertical="center" wrapText="1"/>
    </xf>
    <xf numFmtId="0" fontId="2" fillId="2" borderId="4" xfId="0" applyFont="1" applyFill="1" applyBorder="1" applyAlignment="1" applyProtection="1">
      <alignment horizontal="left" vertical="center" wrapText="1"/>
    </xf>
    <xf numFmtId="0" fontId="0" fillId="0" borderId="0" xfId="0" applyFont="1" applyFill="1" applyAlignment="1" applyProtection="1">
      <alignment vertical="top" wrapText="1"/>
    </xf>
    <xf numFmtId="0" fontId="25" fillId="11" borderId="4" xfId="0" applyFont="1" applyFill="1" applyBorder="1" applyAlignment="1" applyProtection="1">
      <alignment horizontal="center" vertical="center" wrapText="1"/>
    </xf>
    <xf numFmtId="0" fontId="0" fillId="9" borderId="4" xfId="0" applyFill="1" applyBorder="1" applyProtection="1"/>
    <xf numFmtId="0" fontId="0" fillId="0" borderId="0" xfId="0" applyFont="1" applyBorder="1" applyAlignment="1" applyProtection="1">
      <alignment vertical="top"/>
    </xf>
    <xf numFmtId="14" fontId="17" fillId="0" borderId="4" xfId="0" applyNumberFormat="1" applyFont="1" applyFill="1" applyBorder="1" applyAlignment="1" applyProtection="1">
      <alignment horizontal="left" vertical="center" wrapText="1"/>
    </xf>
    <xf numFmtId="0" fontId="1" fillId="11" borderId="4" xfId="0" applyFont="1" applyFill="1" applyBorder="1" applyAlignment="1" applyProtection="1">
      <alignment horizontal="center" vertical="center"/>
    </xf>
    <xf numFmtId="0" fontId="0" fillId="0" borderId="0" xfId="0" applyFont="1" applyFill="1" applyBorder="1" applyAlignment="1" applyProtection="1">
      <alignment vertical="top"/>
    </xf>
    <xf numFmtId="0" fontId="39" fillId="0" borderId="4" xfId="0" applyFont="1" applyBorder="1" applyAlignment="1" applyProtection="1">
      <alignment vertical="center" wrapText="1"/>
    </xf>
    <xf numFmtId="0" fontId="3" fillId="0" borderId="4" xfId="0" applyFont="1" applyBorder="1" applyAlignment="1" applyProtection="1">
      <alignment horizontal="left" vertical="center" wrapText="1"/>
    </xf>
    <xf numFmtId="0" fontId="24" fillId="5" borderId="4" xfId="0" applyFont="1" applyFill="1" applyBorder="1" applyAlignment="1" applyProtection="1">
      <alignment horizontal="center" vertical="center" wrapText="1"/>
      <protection locked="0"/>
    </xf>
    <xf numFmtId="0" fontId="0" fillId="5" borderId="4" xfId="0" applyFont="1" applyFill="1" applyBorder="1" applyAlignment="1" applyProtection="1">
      <alignment horizontal="center" vertical="center"/>
      <protection locked="0"/>
    </xf>
    <xf numFmtId="0" fontId="4" fillId="5" borderId="4" xfId="0" applyFont="1" applyFill="1" applyBorder="1" applyAlignment="1" applyProtection="1">
      <alignment horizontal="center" vertical="center" wrapText="1"/>
      <protection locked="0"/>
    </xf>
    <xf numFmtId="0" fontId="0" fillId="5" borderId="4" xfId="0" applyFont="1" applyFill="1" applyBorder="1" applyAlignment="1" applyProtection="1">
      <alignment horizontal="center" vertical="center" wrapText="1"/>
      <protection locked="0"/>
    </xf>
    <xf numFmtId="0" fontId="3" fillId="4" borderId="4" xfId="0" applyFont="1" applyFill="1" applyBorder="1" applyAlignment="1" applyProtection="1">
      <alignment horizontal="left" vertical="center"/>
    </xf>
    <xf numFmtId="0" fontId="18" fillId="4" borderId="4" xfId="0" applyFont="1" applyFill="1" applyBorder="1" applyAlignment="1" applyProtection="1">
      <alignment horizontal="left" vertical="center" wrapText="1"/>
    </xf>
    <xf numFmtId="0" fontId="4" fillId="4" borderId="4" xfId="4" applyNumberFormat="1" applyFont="1" applyFill="1" applyBorder="1" applyAlignment="1" applyProtection="1">
      <alignment horizontal="left" vertical="center" wrapText="1"/>
    </xf>
    <xf numFmtId="0" fontId="3" fillId="4" borderId="4" xfId="0" applyFont="1" applyFill="1" applyBorder="1" applyAlignment="1" applyProtection="1">
      <alignment horizontal="left" vertical="center" wrapText="1"/>
    </xf>
    <xf numFmtId="0" fontId="0" fillId="0" borderId="0" xfId="0" applyFont="1" applyFill="1" applyAlignment="1" applyProtection="1">
      <alignment vertical="top"/>
    </xf>
    <xf numFmtId="0" fontId="3" fillId="0" borderId="0" xfId="0" applyFont="1" applyFill="1" applyBorder="1" applyAlignment="1" applyProtection="1">
      <alignment horizontal="left" vertical="center" wrapText="1"/>
    </xf>
    <xf numFmtId="0" fontId="3" fillId="0" borderId="0" xfId="0" applyFont="1" applyFill="1" applyBorder="1" applyAlignment="1" applyProtection="1">
      <alignment vertical="center"/>
    </xf>
    <xf numFmtId="0" fontId="3" fillId="0" borderId="0" xfId="0" applyFont="1" applyFill="1" applyBorder="1" applyAlignment="1" applyProtection="1">
      <alignment horizontal="left" vertical="top" wrapText="1"/>
    </xf>
    <xf numFmtId="0" fontId="0" fillId="0" borderId="0" xfId="0" applyFont="1" applyFill="1" applyAlignment="1" applyProtection="1">
      <alignment horizontal="left" vertical="top" wrapText="1"/>
    </xf>
    <xf numFmtId="0" fontId="0" fillId="0" borderId="0" xfId="0" applyAlignment="1" applyProtection="1">
      <alignment vertical="center"/>
    </xf>
    <xf numFmtId="0" fontId="0" fillId="0" borderId="0" xfId="0" applyAlignment="1" applyProtection="1"/>
    <xf numFmtId="3" fontId="24" fillId="5" borderId="4" xfId="0" applyNumberFormat="1" applyFont="1" applyFill="1" applyBorder="1" applyAlignment="1" applyProtection="1">
      <alignment horizontal="center" vertical="center" wrapText="1"/>
      <protection locked="0"/>
    </xf>
    <xf numFmtId="0" fontId="20" fillId="0" borderId="0" xfId="0" applyFont="1" applyAlignment="1" applyProtection="1">
      <alignment horizontal="left" vertical="top"/>
    </xf>
    <xf numFmtId="0" fontId="7" fillId="0" borderId="0" xfId="0" applyFont="1" applyFill="1" applyProtection="1"/>
    <xf numFmtId="0" fontId="0" fillId="0" borderId="0" xfId="0" applyFill="1" applyProtection="1"/>
    <xf numFmtId="0" fontId="0" fillId="0" borderId="0" xfId="0" applyProtection="1"/>
    <xf numFmtId="0" fontId="1" fillId="0" borderId="0" xfId="0" applyFont="1" applyFill="1" applyProtection="1"/>
    <xf numFmtId="0" fontId="9" fillId="0" borderId="0" xfId="0" applyFont="1" applyFill="1" applyProtection="1"/>
    <xf numFmtId="0" fontId="10" fillId="0" borderId="0" xfId="0" applyFont="1" applyFill="1" applyProtection="1"/>
    <xf numFmtId="0" fontId="9" fillId="0" borderId="0" xfId="0" applyFont="1" applyProtection="1"/>
    <xf numFmtId="0" fontId="11" fillId="0" borderId="0" xfId="2" applyFill="1" applyBorder="1" applyAlignment="1" applyProtection="1">
      <alignment horizontal="left" vertical="top"/>
    </xf>
    <xf numFmtId="0" fontId="11" fillId="0" borderId="0" xfId="2" applyFill="1" applyProtection="1"/>
    <xf numFmtId="0" fontId="5" fillId="0" borderId="0" xfId="0" applyFont="1" applyProtection="1"/>
    <xf numFmtId="0" fontId="12" fillId="0" borderId="0" xfId="1" applyFont="1" applyFill="1" applyBorder="1" applyAlignment="1" applyProtection="1">
      <alignment horizontal="left" vertical="top"/>
    </xf>
    <xf numFmtId="0" fontId="13" fillId="0" borderId="0" xfId="0" applyFont="1" applyFill="1" applyProtection="1"/>
    <xf numFmtId="0" fontId="8" fillId="0" borderId="0" xfId="0" applyFont="1" applyProtection="1"/>
    <xf numFmtId="0" fontId="14" fillId="0" borderId="0" xfId="0" applyFont="1" applyFill="1" applyAlignment="1" applyProtection="1">
      <alignment horizontal="center"/>
    </xf>
    <xf numFmtId="0" fontId="20" fillId="0" borderId="0" xfId="0" applyFont="1" applyAlignment="1" applyProtection="1">
      <alignment horizontal="left" vertical="top"/>
      <protection locked="0"/>
    </xf>
    <xf numFmtId="0" fontId="0" fillId="0" borderId="0" xfId="0" applyAlignment="1" applyProtection="1">
      <alignment horizontal="left" vertical="top" wrapText="1"/>
    </xf>
    <xf numFmtId="0" fontId="0" fillId="0" borderId="0" xfId="0" applyAlignment="1" applyProtection="1">
      <alignment vertical="top" wrapText="1"/>
    </xf>
    <xf numFmtId="0" fontId="0" fillId="0" borderId="0" xfId="0" applyAlignment="1" applyProtection="1">
      <alignment vertical="top"/>
    </xf>
    <xf numFmtId="0" fontId="15" fillId="0" borderId="0" xfId="0" applyFont="1" applyAlignment="1" applyProtection="1">
      <alignment vertical="top"/>
    </xf>
    <xf numFmtId="0" fontId="27" fillId="0" borderId="0" xfId="0" applyFont="1" applyAlignment="1" applyProtection="1">
      <alignment vertical="top"/>
    </xf>
    <xf numFmtId="0" fontId="23" fillId="4" borderId="0" xfId="0" applyFont="1" applyFill="1" applyProtection="1"/>
    <xf numFmtId="0" fontId="28" fillId="4" borderId="0" xfId="0" applyFont="1" applyFill="1" applyProtection="1"/>
    <xf numFmtId="0" fontId="0" fillId="3" borderId="1" xfId="0" applyFill="1" applyBorder="1" applyAlignment="1" applyProtection="1">
      <alignment vertical="center"/>
    </xf>
    <xf numFmtId="0" fontId="0" fillId="3" borderId="2" xfId="0" applyFill="1" applyBorder="1" applyProtection="1"/>
    <xf numFmtId="0" fontId="0" fillId="3" borderId="3" xfId="0" applyFill="1" applyBorder="1" applyProtection="1"/>
    <xf numFmtId="0" fontId="0" fillId="3" borderId="7" xfId="0" applyFill="1" applyBorder="1" applyAlignment="1" applyProtection="1">
      <alignment vertical="center"/>
    </xf>
    <xf numFmtId="0" fontId="0" fillId="3" borderId="10" xfId="0" applyFill="1" applyBorder="1" applyProtection="1"/>
    <xf numFmtId="0" fontId="0" fillId="3" borderId="8" xfId="0" applyFill="1" applyBorder="1" applyProtection="1"/>
    <xf numFmtId="0" fontId="0" fillId="0" borderId="0" xfId="0" applyFill="1" applyBorder="1" applyAlignment="1" applyProtection="1">
      <alignment vertical="center"/>
    </xf>
    <xf numFmtId="0" fontId="0" fillId="0" borderId="0" xfId="0" applyFill="1" applyBorder="1" applyProtection="1"/>
    <xf numFmtId="0" fontId="0" fillId="0" borderId="0" xfId="0" applyFill="1" applyAlignment="1" applyProtection="1">
      <alignment vertical="top"/>
    </xf>
    <xf numFmtId="0" fontId="1" fillId="2" borderId="4" xfId="0" applyFont="1" applyFill="1" applyBorder="1" applyAlignment="1" applyProtection="1">
      <alignment horizontal="left" vertical="center"/>
    </xf>
    <xf numFmtId="0" fontId="3" fillId="4" borderId="4" xfId="0" applyFont="1" applyFill="1" applyBorder="1" applyAlignment="1" applyProtection="1">
      <alignment vertical="center"/>
    </xf>
    <xf numFmtId="0" fontId="0" fillId="0" borderId="4" xfId="0" applyFill="1" applyBorder="1" applyAlignment="1" applyProtection="1">
      <alignment horizontal="center" vertical="center"/>
    </xf>
    <xf numFmtId="0" fontId="0" fillId="4" borderId="0" xfId="0" applyFill="1" applyProtection="1"/>
    <xf numFmtId="0" fontId="16" fillId="3" borderId="4" xfId="0" applyFont="1" applyFill="1" applyBorder="1" applyAlignment="1" applyProtection="1">
      <alignment horizontal="center" vertical="center" wrapText="1"/>
    </xf>
    <xf numFmtId="0" fontId="24" fillId="0" borderId="4" xfId="0" applyFont="1" applyFill="1" applyBorder="1" applyAlignment="1" applyProtection="1">
      <alignment horizontal="center" vertical="center" wrapText="1"/>
    </xf>
    <xf numFmtId="0" fontId="3" fillId="4" borderId="4" xfId="0" applyFont="1" applyFill="1" applyBorder="1" applyAlignment="1" applyProtection="1">
      <alignment wrapText="1"/>
    </xf>
    <xf numFmtId="0" fontId="0" fillId="0" borderId="0" xfId="0" applyFill="1" applyAlignment="1" applyProtection="1">
      <alignment horizontal="center" vertical="center"/>
    </xf>
    <xf numFmtId="0" fontId="3" fillId="0" borderId="4" xfId="0" applyFont="1" applyBorder="1" applyAlignment="1" applyProtection="1">
      <alignment wrapText="1"/>
    </xf>
    <xf numFmtId="0" fontId="16" fillId="0" borderId="0" xfId="0" applyFont="1" applyFill="1" applyBorder="1" applyAlignment="1" applyProtection="1">
      <alignment horizontal="center" vertical="center" wrapText="1"/>
    </xf>
    <xf numFmtId="0" fontId="3" fillId="0" borderId="0" xfId="0" applyFont="1" applyFill="1" applyBorder="1" applyProtection="1"/>
    <xf numFmtId="0" fontId="16" fillId="0" borderId="0" xfId="0" applyFont="1" applyAlignment="1" applyProtection="1">
      <alignment vertical="center" wrapText="1"/>
    </xf>
    <xf numFmtId="0" fontId="16" fillId="2" borderId="4" xfId="0" applyFont="1" applyFill="1" applyBorder="1" applyAlignment="1" applyProtection="1">
      <alignment horizontal="center" vertical="center" wrapText="1"/>
    </xf>
    <xf numFmtId="0" fontId="17" fillId="0" borderId="0" xfId="0" applyFont="1" applyAlignment="1" applyProtection="1">
      <alignment horizontal="center" vertical="center" wrapText="1"/>
    </xf>
    <xf numFmtId="0" fontId="3" fillId="4" borderId="4" xfId="0" applyFont="1" applyFill="1" applyBorder="1" applyAlignment="1" applyProtection="1">
      <alignment vertical="center" wrapText="1"/>
    </xf>
    <xf numFmtId="0" fontId="3" fillId="0" borderId="4" xfId="0" applyFont="1" applyBorder="1" applyAlignment="1" applyProtection="1">
      <alignment vertical="center" wrapText="1"/>
    </xf>
    <xf numFmtId="9" fontId="0" fillId="0" borderId="0" xfId="3" applyFont="1" applyFill="1" applyBorder="1" applyProtection="1"/>
    <xf numFmtId="0" fontId="0" fillId="0" borderId="0" xfId="0" applyAlignment="1" applyProtection="1">
      <alignment vertical="top"/>
      <protection locked="0"/>
    </xf>
    <xf numFmtId="0" fontId="0" fillId="0" borderId="0" xfId="0" applyFont="1" applyFill="1" applyBorder="1" applyAlignment="1" applyProtection="1">
      <alignment vertical="top" wrapText="1"/>
    </xf>
    <xf numFmtId="0" fontId="3" fillId="0" borderId="5" xfId="0" applyFont="1" applyBorder="1" applyAlignment="1" applyProtection="1">
      <alignment vertical="center" wrapText="1"/>
    </xf>
    <xf numFmtId="0" fontId="3" fillId="5" borderId="17" xfId="0" applyFont="1" applyFill="1" applyBorder="1" applyAlignment="1" applyProtection="1">
      <alignment horizontal="center" vertical="center" wrapText="1"/>
    </xf>
    <xf numFmtId="0" fontId="18" fillId="0" borderId="0" xfId="0" applyFont="1" applyFill="1" applyBorder="1" applyAlignment="1" applyProtection="1">
      <alignment horizontal="left" vertical="center" wrapText="1"/>
    </xf>
    <xf numFmtId="0" fontId="3" fillId="6" borderId="4" xfId="0" applyFont="1" applyFill="1" applyBorder="1" applyAlignment="1" applyProtection="1">
      <alignment horizontal="left" vertical="center"/>
    </xf>
    <xf numFmtId="0" fontId="4" fillId="5" borderId="12" xfId="0" applyFont="1" applyFill="1" applyBorder="1" applyAlignment="1" applyProtection="1">
      <alignment horizontal="center" vertical="center" wrapText="1"/>
    </xf>
    <xf numFmtId="0" fontId="3" fillId="0" borderId="0" xfId="0" applyFont="1" applyFill="1" applyBorder="1" applyAlignment="1" applyProtection="1">
      <alignment vertical="top" wrapText="1"/>
    </xf>
    <xf numFmtId="0" fontId="33" fillId="0" borderId="23" xfId="0" applyFont="1" applyBorder="1" applyAlignment="1" applyProtection="1">
      <alignment vertical="center"/>
    </xf>
    <xf numFmtId="0" fontId="0" fillId="0" borderId="23" xfId="0" applyFont="1" applyBorder="1" applyAlignment="1" applyProtection="1">
      <alignment horizontal="left" vertical="top" wrapText="1"/>
    </xf>
    <xf numFmtId="0" fontId="0" fillId="0" borderId="23" xfId="0" applyFont="1" applyBorder="1" applyAlignment="1" applyProtection="1">
      <alignment vertical="top"/>
    </xf>
    <xf numFmtId="0" fontId="4" fillId="5" borderId="12" xfId="0" applyFont="1" applyFill="1" applyBorder="1" applyAlignment="1" applyProtection="1">
      <alignment horizontal="center" vertical="center" wrapText="1"/>
      <protection locked="0"/>
    </xf>
    <xf numFmtId="0" fontId="33" fillId="10" borderId="23" xfId="0" applyFont="1" applyFill="1" applyBorder="1" applyAlignment="1" applyProtection="1">
      <alignment vertical="center"/>
      <protection locked="0"/>
    </xf>
    <xf numFmtId="0" fontId="38" fillId="0" borderId="0" xfId="0" applyFont="1" applyFill="1" applyAlignment="1" applyProtection="1">
      <alignment vertical="top"/>
    </xf>
    <xf numFmtId="0" fontId="24" fillId="0" borderId="0" xfId="0" applyFont="1" applyProtection="1"/>
    <xf numFmtId="0" fontId="3" fillId="0" borderId="0" xfId="0" applyFont="1" applyFill="1" applyBorder="1" applyAlignment="1" applyProtection="1">
      <alignment horizontal="left" vertical="center"/>
    </xf>
    <xf numFmtId="0" fontId="0" fillId="0" borderId="0" xfId="0" applyFont="1" applyFill="1" applyBorder="1" applyAlignment="1" applyProtection="1">
      <alignment horizontal="center" vertical="center" wrapText="1"/>
    </xf>
    <xf numFmtId="0" fontId="3" fillId="12" borderId="4" xfId="0" applyFont="1" applyFill="1" applyBorder="1" applyAlignment="1" applyProtection="1">
      <alignment wrapText="1"/>
    </xf>
    <xf numFmtId="0" fontId="3" fillId="12" borderId="4" xfId="0" applyFont="1" applyFill="1" applyBorder="1" applyAlignment="1" applyProtection="1">
      <alignment vertical="center"/>
    </xf>
    <xf numFmtId="0" fontId="3" fillId="12" borderId="4" xfId="0" applyFont="1" applyFill="1" applyBorder="1" applyAlignment="1" applyProtection="1">
      <alignment horizontal="left" vertical="center" wrapText="1"/>
    </xf>
    <xf numFmtId="0" fontId="3" fillId="13" borderId="4" xfId="0" applyFont="1" applyFill="1" applyBorder="1" applyAlignment="1" applyProtection="1">
      <alignment wrapText="1"/>
    </xf>
    <xf numFmtId="0" fontId="3" fillId="13" borderId="4" xfId="0" applyFont="1" applyFill="1" applyBorder="1" applyAlignment="1" applyProtection="1">
      <alignment vertical="center"/>
    </xf>
    <xf numFmtId="0" fontId="3" fillId="13" borderId="4" xfId="0" applyFont="1" applyFill="1" applyBorder="1" applyAlignment="1" applyProtection="1">
      <alignment horizontal="left" vertical="center" wrapText="1"/>
    </xf>
    <xf numFmtId="0" fontId="3" fillId="15" borderId="4" xfId="0" applyFont="1" applyFill="1" applyBorder="1" applyAlignment="1" applyProtection="1">
      <alignment wrapText="1"/>
    </xf>
    <xf numFmtId="0" fontId="3" fillId="15" borderId="4" xfId="0" applyFont="1" applyFill="1" applyBorder="1" applyAlignment="1" applyProtection="1">
      <alignment vertical="center"/>
    </xf>
    <xf numFmtId="0" fontId="3" fillId="15" borderId="4" xfId="0" applyFont="1" applyFill="1" applyBorder="1" applyAlignment="1" applyProtection="1">
      <alignment horizontal="left" vertical="center" wrapText="1"/>
    </xf>
    <xf numFmtId="0" fontId="3" fillId="17" borderId="4" xfId="0" applyFont="1" applyFill="1" applyBorder="1" applyAlignment="1" applyProtection="1">
      <alignment wrapText="1"/>
    </xf>
    <xf numFmtId="0" fontId="3" fillId="17" borderId="4" xfId="0" applyFont="1" applyFill="1" applyBorder="1" applyAlignment="1" applyProtection="1">
      <alignment vertical="center"/>
    </xf>
    <xf numFmtId="0" fontId="3" fillId="17" borderId="4" xfId="0" applyFont="1" applyFill="1" applyBorder="1" applyAlignment="1" applyProtection="1">
      <alignment horizontal="left" vertical="center" wrapText="1"/>
    </xf>
    <xf numFmtId="0" fontId="4" fillId="19" borderId="4" xfId="0" applyFont="1" applyFill="1" applyBorder="1" applyAlignment="1" applyProtection="1">
      <alignment wrapText="1"/>
    </xf>
    <xf numFmtId="0" fontId="3" fillId="19" borderId="4" xfId="0" applyFont="1" applyFill="1" applyBorder="1" applyAlignment="1" applyProtection="1">
      <alignment vertical="center"/>
    </xf>
    <xf numFmtId="0" fontId="3" fillId="19" borderId="4" xfId="0" applyFont="1" applyFill="1" applyBorder="1" applyAlignment="1" applyProtection="1">
      <alignment horizontal="left" vertical="center" wrapText="1"/>
    </xf>
    <xf numFmtId="0" fontId="3" fillId="12" borderId="4" xfId="0" applyFont="1" applyFill="1" applyBorder="1" applyAlignment="1" applyProtection="1">
      <alignment vertical="center" wrapText="1"/>
    </xf>
    <xf numFmtId="0" fontId="3" fillId="13" borderId="4" xfId="0" applyFont="1" applyFill="1" applyBorder="1" applyAlignment="1" applyProtection="1">
      <alignment vertical="center" wrapText="1"/>
    </xf>
    <xf numFmtId="0" fontId="4" fillId="13" borderId="4" xfId="0" applyFont="1" applyFill="1" applyBorder="1" applyAlignment="1" applyProtection="1">
      <alignment vertical="center" wrapText="1"/>
    </xf>
    <xf numFmtId="0" fontId="36" fillId="13" borderId="4" xfId="0" applyFont="1" applyFill="1" applyBorder="1" applyAlignment="1" applyProtection="1">
      <alignment vertical="center" wrapText="1"/>
    </xf>
    <xf numFmtId="0" fontId="3" fillId="15" borderId="4" xfId="0" applyFont="1" applyFill="1" applyBorder="1" applyAlignment="1" applyProtection="1">
      <alignment vertical="center" wrapText="1"/>
    </xf>
    <xf numFmtId="0" fontId="4" fillId="15" borderId="4" xfId="0" applyFont="1" applyFill="1" applyBorder="1" applyAlignment="1" applyProtection="1">
      <alignment vertical="center" wrapText="1"/>
    </xf>
    <xf numFmtId="0" fontId="3" fillId="17" borderId="4" xfId="0" applyFont="1" applyFill="1" applyBorder="1" applyAlignment="1" applyProtection="1">
      <alignment vertical="center" wrapText="1"/>
    </xf>
    <xf numFmtId="0" fontId="3" fillId="19" borderId="4" xfId="0" applyFont="1" applyFill="1" applyBorder="1" applyAlignment="1" applyProtection="1">
      <alignment wrapText="1"/>
    </xf>
    <xf numFmtId="0" fontId="3" fillId="19" borderId="4" xfId="0" applyFont="1" applyFill="1" applyBorder="1" applyAlignment="1" applyProtection="1">
      <alignment vertical="center" wrapText="1"/>
    </xf>
    <xf numFmtId="0" fontId="37" fillId="19" borderId="4" xfId="0" applyFont="1" applyFill="1" applyBorder="1" applyAlignment="1" applyProtection="1">
      <alignment wrapText="1"/>
    </xf>
    <xf numFmtId="0" fontId="4" fillId="0" borderId="4" xfId="0" applyFont="1" applyBorder="1" applyAlignment="1" applyProtection="1">
      <alignment wrapText="1"/>
    </xf>
    <xf numFmtId="3" fontId="24" fillId="7" borderId="4" xfId="0" applyNumberFormat="1" applyFont="1" applyFill="1" applyBorder="1" applyAlignment="1" applyProtection="1">
      <alignment horizontal="center" vertical="center" wrapText="1"/>
      <protection locked="0"/>
    </xf>
    <xf numFmtId="0" fontId="0" fillId="10" borderId="4" xfId="0" applyFont="1" applyFill="1" applyBorder="1" applyAlignment="1" applyProtection="1">
      <alignment horizontal="center" vertical="center" wrapText="1"/>
      <protection locked="0"/>
    </xf>
    <xf numFmtId="0" fontId="24" fillId="14" borderId="4" xfId="0" applyFont="1" applyFill="1" applyBorder="1" applyAlignment="1" applyProtection="1">
      <alignment horizontal="center" vertical="center" wrapText="1"/>
      <protection locked="0"/>
    </xf>
    <xf numFmtId="0" fontId="24" fillId="16" borderId="4" xfId="0" applyFont="1" applyFill="1" applyBorder="1" applyAlignment="1" applyProtection="1">
      <alignment horizontal="center" vertical="center" wrapText="1"/>
      <protection locked="0"/>
    </xf>
    <xf numFmtId="0" fontId="24" fillId="18" borderId="4" xfId="0" applyFont="1" applyFill="1" applyBorder="1" applyAlignment="1" applyProtection="1">
      <alignment horizontal="center" vertical="center" wrapText="1"/>
      <protection locked="0"/>
    </xf>
    <xf numFmtId="3" fontId="24" fillId="10" borderId="4" xfId="0" applyNumberFormat="1" applyFont="1" applyFill="1" applyBorder="1" applyAlignment="1" applyProtection="1">
      <alignment horizontal="center" vertical="center" wrapText="1"/>
      <protection locked="0"/>
    </xf>
    <xf numFmtId="3" fontId="24" fillId="14" borderId="4" xfId="0" applyNumberFormat="1" applyFont="1" applyFill="1" applyBorder="1" applyAlignment="1" applyProtection="1">
      <alignment horizontal="center" vertical="center" wrapText="1"/>
      <protection locked="0"/>
    </xf>
    <xf numFmtId="3" fontId="24" fillId="14" borderId="12" xfId="0" applyNumberFormat="1" applyFont="1" applyFill="1" applyBorder="1" applyAlignment="1" applyProtection="1">
      <alignment horizontal="center" vertical="center" wrapText="1"/>
      <protection locked="0"/>
    </xf>
    <xf numFmtId="3" fontId="24" fillId="16" borderId="4" xfId="0" applyNumberFormat="1" applyFont="1" applyFill="1" applyBorder="1" applyAlignment="1" applyProtection="1">
      <alignment horizontal="center" vertical="center" wrapText="1"/>
      <protection locked="0"/>
    </xf>
    <xf numFmtId="3" fontId="24" fillId="16" borderId="12" xfId="0" applyNumberFormat="1" applyFont="1" applyFill="1" applyBorder="1" applyAlignment="1" applyProtection="1">
      <alignment horizontal="center" vertical="center" wrapText="1"/>
      <protection locked="0"/>
    </xf>
    <xf numFmtId="3" fontId="24" fillId="18" borderId="4" xfId="0" applyNumberFormat="1" applyFont="1" applyFill="1" applyBorder="1" applyAlignment="1" applyProtection="1">
      <alignment horizontal="center" vertical="center" wrapText="1"/>
      <protection locked="0"/>
    </xf>
    <xf numFmtId="0" fontId="18" fillId="4" borderId="4" xfId="0" applyFont="1" applyFill="1" applyBorder="1" applyAlignment="1" applyProtection="1">
      <alignment horizontal="left" vertical="center" wrapText="1"/>
      <protection locked="0"/>
    </xf>
    <xf numFmtId="0" fontId="3" fillId="19" borderId="4" xfId="0" applyFont="1" applyFill="1" applyBorder="1" applyAlignment="1" applyProtection="1">
      <alignment horizontal="left" vertical="center" wrapText="1"/>
      <protection locked="0"/>
    </xf>
    <xf numFmtId="0" fontId="3" fillId="17" borderId="4" xfId="0" applyFont="1" applyFill="1" applyBorder="1" applyAlignment="1" applyProtection="1">
      <alignment horizontal="left" vertical="center" wrapText="1"/>
      <protection locked="0"/>
    </xf>
    <xf numFmtId="0" fontId="3" fillId="15" borderId="4" xfId="0" applyFont="1" applyFill="1" applyBorder="1" applyAlignment="1" applyProtection="1">
      <alignment horizontal="left" vertical="center" wrapText="1"/>
      <protection locked="0"/>
    </xf>
    <xf numFmtId="3" fontId="24" fillId="15" borderId="9" xfId="0" applyNumberFormat="1" applyFont="1" applyFill="1" applyBorder="1" applyAlignment="1" applyProtection="1">
      <alignment vertical="center" wrapText="1"/>
      <protection locked="0"/>
    </xf>
    <xf numFmtId="0" fontId="3" fillId="13" borderId="4" xfId="0" applyFont="1" applyFill="1" applyBorder="1" applyAlignment="1" applyProtection="1">
      <alignment horizontal="left" vertical="center" wrapText="1"/>
      <protection locked="0"/>
    </xf>
    <xf numFmtId="0" fontId="3" fillId="12" borderId="4" xfId="0" applyFont="1" applyFill="1" applyBorder="1" applyAlignment="1" applyProtection="1">
      <alignment horizontal="left" vertical="center" wrapText="1"/>
      <protection locked="0"/>
    </xf>
    <xf numFmtId="9" fontId="0" fillId="5" borderId="4" xfId="0" applyNumberFormat="1" applyFont="1" applyFill="1" applyBorder="1" applyAlignment="1" applyProtection="1">
      <alignment horizontal="center" vertical="center"/>
      <protection locked="0"/>
    </xf>
    <xf numFmtId="0" fontId="0" fillId="5" borderId="4" xfId="0" applyFill="1" applyBorder="1" applyAlignment="1" applyProtection="1">
      <alignment horizontal="center" vertical="center"/>
      <protection locked="0"/>
    </xf>
    <xf numFmtId="0" fontId="24" fillId="5" borderId="6" xfId="0" applyFont="1" applyFill="1" applyBorder="1" applyAlignment="1" applyProtection="1">
      <alignment horizontal="center" vertical="center" wrapText="1"/>
      <protection locked="0"/>
    </xf>
    <xf numFmtId="164" fontId="0" fillId="5" borderId="4" xfId="3" applyNumberFormat="1" applyFont="1" applyFill="1" applyBorder="1" applyAlignment="1" applyProtection="1">
      <alignment horizontal="center" vertical="center"/>
      <protection locked="0"/>
    </xf>
    <xf numFmtId="0" fontId="24" fillId="5" borderId="12" xfId="0" applyFont="1" applyFill="1" applyBorder="1" applyAlignment="1" applyProtection="1">
      <alignment horizontal="center" vertical="center" wrapText="1"/>
      <protection locked="0"/>
    </xf>
    <xf numFmtId="0" fontId="17" fillId="8" borderId="0" xfId="0" applyFont="1" applyFill="1" applyBorder="1" applyAlignment="1" applyProtection="1">
      <alignment horizontal="center" vertical="center" wrapText="1"/>
    </xf>
    <xf numFmtId="0" fontId="24" fillId="5" borderId="5" xfId="0" applyFont="1" applyFill="1" applyBorder="1" applyAlignment="1" applyProtection="1">
      <alignment horizontal="center" vertical="center" wrapText="1"/>
      <protection locked="0"/>
    </xf>
    <xf numFmtId="0" fontId="0" fillId="5" borderId="5" xfId="0" applyFont="1" applyFill="1" applyBorder="1" applyAlignment="1" applyProtection="1">
      <alignment horizontal="center" vertical="center"/>
      <protection locked="0"/>
    </xf>
    <xf numFmtId="0" fontId="0" fillId="5" borderId="5" xfId="0" applyFont="1" applyFill="1" applyBorder="1" applyAlignment="1" applyProtection="1">
      <alignment horizontal="center" vertical="center" wrapText="1"/>
      <protection locked="0"/>
    </xf>
    <xf numFmtId="0" fontId="17" fillId="9" borderId="5" xfId="0" applyFont="1" applyFill="1" applyBorder="1" applyAlignment="1" applyProtection="1">
      <alignment horizontal="center" vertical="center" wrapText="1"/>
    </xf>
    <xf numFmtId="0" fontId="1" fillId="10" borderId="4" xfId="0" applyFont="1" applyFill="1" applyBorder="1" applyAlignment="1" applyProtection="1">
      <alignment vertical="center" wrapText="1"/>
    </xf>
    <xf numFmtId="0" fontId="3" fillId="0" borderId="4" xfId="0" applyFont="1" applyBorder="1" applyAlignment="1" applyProtection="1">
      <alignment horizontal="left" vertical="center"/>
    </xf>
    <xf numFmtId="0" fontId="16" fillId="0" borderId="12" xfId="0" applyFont="1" applyFill="1" applyBorder="1" applyAlignment="1" applyProtection="1">
      <alignment vertical="center"/>
    </xf>
    <xf numFmtId="0" fontId="0" fillId="9" borderId="4" xfId="0" applyFont="1" applyFill="1" applyBorder="1" applyAlignment="1" applyProtection="1">
      <alignment horizontal="center" vertical="center"/>
    </xf>
    <xf numFmtId="0" fontId="16" fillId="4" borderId="4" xfId="0" applyFont="1" applyFill="1" applyBorder="1" applyAlignment="1" applyProtection="1">
      <alignment vertical="center"/>
    </xf>
    <xf numFmtId="0" fontId="1" fillId="0" borderId="0" xfId="0" applyFont="1" applyFill="1" applyBorder="1" applyAlignment="1" applyProtection="1">
      <alignment vertical="center"/>
    </xf>
    <xf numFmtId="0" fontId="17" fillId="0" borderId="0" xfId="0" applyFont="1" applyFill="1" applyBorder="1" applyAlignment="1" applyProtection="1">
      <alignment horizontal="center" vertical="center" wrapText="1"/>
    </xf>
    <xf numFmtId="0" fontId="3" fillId="0" borderId="4" xfId="0" applyFont="1" applyBorder="1" applyAlignment="1" applyProtection="1">
      <alignment vertical="center"/>
    </xf>
    <xf numFmtId="164" fontId="17" fillId="9" borderId="4" xfId="3" applyNumberFormat="1" applyFont="1" applyFill="1" applyBorder="1" applyAlignment="1" applyProtection="1">
      <alignment horizontal="center" vertical="center" wrapText="1"/>
    </xf>
    <xf numFmtId="164" fontId="0" fillId="9" borderId="4" xfId="3" applyNumberFormat="1" applyFont="1" applyFill="1" applyBorder="1" applyAlignment="1" applyProtection="1">
      <alignment horizontal="center" vertical="center"/>
    </xf>
    <xf numFmtId="0" fontId="3" fillId="0" borderId="9" xfId="0" applyFont="1" applyFill="1" applyBorder="1" applyAlignment="1" applyProtection="1">
      <alignment vertical="center" wrapText="1"/>
    </xf>
    <xf numFmtId="165" fontId="0" fillId="9" borderId="4" xfId="0" applyNumberFormat="1" applyFill="1" applyBorder="1" applyAlignment="1" applyProtection="1">
      <alignment horizontal="center" vertical="center"/>
    </xf>
    <xf numFmtId="165" fontId="1" fillId="11" borderId="4" xfId="0" applyNumberFormat="1" applyFont="1" applyFill="1" applyBorder="1" applyAlignment="1" applyProtection="1">
      <alignment horizontal="center" vertical="center"/>
    </xf>
    <xf numFmtId="0" fontId="3" fillId="0" borderId="0" xfId="0" applyFont="1" applyFill="1" applyBorder="1" applyAlignment="1" applyProtection="1">
      <alignment vertical="center" wrapText="1"/>
    </xf>
    <xf numFmtId="0" fontId="16" fillId="4" borderId="4" xfId="0" applyFont="1" applyFill="1" applyBorder="1" applyAlignment="1" applyProtection="1">
      <alignment vertical="center" wrapText="1"/>
    </xf>
    <xf numFmtId="0" fontId="4" fillId="0" borderId="4" xfId="0" applyFont="1" applyFill="1" applyBorder="1" applyAlignment="1" applyProtection="1">
      <alignment wrapText="1"/>
    </xf>
    <xf numFmtId="0" fontId="4" fillId="0" borderId="0" xfId="0" applyFont="1" applyFill="1" applyBorder="1" applyAlignment="1" applyProtection="1">
      <alignment wrapText="1"/>
    </xf>
    <xf numFmtId="165" fontId="0" fillId="5" borderId="4" xfId="0" applyNumberFormat="1" applyFill="1" applyBorder="1" applyAlignment="1" applyProtection="1">
      <alignment horizontal="center" vertical="center"/>
      <protection locked="0"/>
    </xf>
    <xf numFmtId="0" fontId="3" fillId="0" borderId="12" xfId="0" applyFont="1" applyBorder="1" applyAlignment="1" applyProtection="1">
      <alignment vertical="center" wrapText="1"/>
    </xf>
    <xf numFmtId="0" fontId="4" fillId="0" borderId="12" xfId="0" applyFont="1" applyBorder="1" applyAlignment="1" applyProtection="1">
      <alignment vertical="center" wrapText="1"/>
    </xf>
    <xf numFmtId="0" fontId="4" fillId="0" borderId="4" xfId="0" applyFont="1" applyBorder="1" applyAlignment="1" applyProtection="1">
      <alignment vertical="center" wrapText="1"/>
    </xf>
    <xf numFmtId="0" fontId="25" fillId="2" borderId="4" xfId="0" applyFont="1" applyFill="1" applyBorder="1" applyAlignment="1" applyProtection="1">
      <alignment horizontal="center" vertical="center" wrapText="1"/>
    </xf>
    <xf numFmtId="0" fontId="0" fillId="0" borderId="0" xfId="0" applyFont="1" applyFill="1" applyBorder="1" applyProtection="1"/>
    <xf numFmtId="0" fontId="3" fillId="0" borderId="12" xfId="0" applyFont="1" applyFill="1" applyBorder="1" applyAlignment="1" applyProtection="1">
      <alignment vertical="center" wrapText="1"/>
    </xf>
    <xf numFmtId="0" fontId="3" fillId="4" borderId="0" xfId="0" applyFont="1" applyFill="1" applyBorder="1" applyAlignment="1" applyProtection="1"/>
    <xf numFmtId="0" fontId="31" fillId="4" borderId="0" xfId="0" applyFont="1" applyFill="1" applyBorder="1" applyAlignment="1" applyProtection="1"/>
    <xf numFmtId="0" fontId="3" fillId="4" borderId="0" xfId="0" applyFont="1" applyFill="1" applyBorder="1" applyAlignment="1" applyProtection="1">
      <alignment wrapText="1"/>
    </xf>
    <xf numFmtId="0" fontId="3" fillId="4" borderId="12" xfId="0" applyFont="1" applyFill="1" applyBorder="1" applyAlignment="1" applyProtection="1">
      <alignment vertical="center" wrapText="1"/>
    </xf>
    <xf numFmtId="0" fontId="0" fillId="0" borderId="4" xfId="0" applyFont="1" applyFill="1" applyBorder="1" applyAlignment="1" applyProtection="1">
      <alignment vertical="top"/>
    </xf>
    <xf numFmtId="0" fontId="0" fillId="8" borderId="4" xfId="0" applyFill="1" applyBorder="1" applyProtection="1"/>
    <xf numFmtId="0" fontId="1" fillId="5" borderId="4" xfId="0" applyFont="1" applyFill="1" applyBorder="1" applyAlignment="1" applyProtection="1">
      <alignment horizontal="center" vertical="center" wrapText="1"/>
      <protection locked="0"/>
    </xf>
    <xf numFmtId="0" fontId="16" fillId="5" borderId="4" xfId="0" applyFont="1" applyFill="1" applyBorder="1" applyAlignment="1" applyProtection="1">
      <alignment horizontal="center" vertical="center" wrapText="1"/>
      <protection locked="0"/>
    </xf>
    <xf numFmtId="164" fontId="0" fillId="5" borderId="4" xfId="3" applyNumberFormat="1" applyFont="1" applyFill="1" applyBorder="1" applyAlignment="1" applyProtection="1">
      <alignment horizontal="center" vertical="center" wrapText="1"/>
      <protection locked="0"/>
    </xf>
    <xf numFmtId="164" fontId="24" fillId="5" borderId="4" xfId="3" applyNumberFormat="1" applyFont="1" applyFill="1" applyBorder="1" applyAlignment="1" applyProtection="1">
      <alignment horizontal="center" vertical="center" wrapText="1"/>
      <protection locked="0"/>
    </xf>
    <xf numFmtId="164" fontId="24" fillId="5" borderId="4" xfId="0" applyNumberFormat="1" applyFont="1" applyFill="1" applyBorder="1" applyAlignment="1" applyProtection="1">
      <alignment horizontal="center" vertical="center" wrapText="1"/>
      <protection locked="0"/>
    </xf>
    <xf numFmtId="164" fontId="0" fillId="5" borderId="4" xfId="0" applyNumberFormat="1"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7" fillId="11" borderId="4" xfId="0" applyFont="1" applyFill="1" applyBorder="1" applyAlignment="1" applyProtection="1">
      <alignment horizontal="center" vertical="center" wrapText="1"/>
    </xf>
    <xf numFmtId="0" fontId="4" fillId="0" borderId="4" xfId="0" applyFont="1" applyBorder="1" applyAlignment="1" applyProtection="1">
      <alignment horizontal="left" vertical="center" wrapText="1"/>
    </xf>
    <xf numFmtId="0" fontId="16" fillId="0" borderId="4" xfId="0" applyFont="1" applyFill="1" applyBorder="1" applyAlignment="1" applyProtection="1">
      <alignment vertical="center" wrapText="1"/>
    </xf>
    <xf numFmtId="14" fontId="17" fillId="4" borderId="4" xfId="0" applyNumberFormat="1" applyFont="1" applyFill="1" applyBorder="1" applyAlignment="1" applyProtection="1">
      <alignment horizontal="left" vertical="center" wrapText="1"/>
    </xf>
    <xf numFmtId="0" fontId="4" fillId="4" borderId="4" xfId="0" applyFont="1" applyFill="1" applyBorder="1" applyAlignment="1" applyProtection="1">
      <alignment vertical="center" wrapText="1"/>
    </xf>
    <xf numFmtId="10" fontId="0" fillId="5" borderId="4" xfId="3" applyNumberFormat="1" applyFont="1" applyFill="1" applyBorder="1" applyAlignment="1" applyProtection="1">
      <alignment horizontal="center" vertical="center"/>
      <protection locked="0"/>
    </xf>
    <xf numFmtId="10" fontId="24" fillId="5" borderId="4" xfId="3" applyNumberFormat="1" applyFont="1" applyFill="1" applyBorder="1" applyAlignment="1" applyProtection="1">
      <alignment horizontal="center" vertical="center" wrapText="1"/>
      <protection locked="0"/>
    </xf>
    <xf numFmtId="0" fontId="3" fillId="0" borderId="9" xfId="0" applyFont="1" applyFill="1" applyBorder="1" applyAlignment="1" applyProtection="1">
      <alignment wrapText="1"/>
    </xf>
    <xf numFmtId="0" fontId="4" fillId="0" borderId="4" xfId="0" applyFont="1" applyFill="1" applyBorder="1" applyAlignment="1" applyProtection="1">
      <alignment vertical="center" wrapText="1"/>
    </xf>
    <xf numFmtId="164" fontId="22" fillId="5" borderId="4" xfId="3" applyNumberFormat="1" applyFont="1" applyFill="1" applyBorder="1" applyAlignment="1" applyProtection="1">
      <alignment horizontal="center" vertical="center"/>
      <protection locked="0"/>
    </xf>
    <xf numFmtId="164" fontId="22" fillId="5" borderId="4" xfId="3" applyNumberFormat="1" applyFont="1" applyFill="1" applyBorder="1" applyAlignment="1" applyProtection="1">
      <alignment horizontal="center" vertical="center" wrapText="1"/>
      <protection locked="0"/>
    </xf>
    <xf numFmtId="0" fontId="25" fillId="2" borderId="4" xfId="0" applyFont="1" applyFill="1" applyBorder="1" applyAlignment="1" applyProtection="1">
      <alignment vertical="center" wrapText="1"/>
    </xf>
    <xf numFmtId="14" fontId="25" fillId="0" borderId="4" xfId="0" applyNumberFormat="1" applyFont="1" applyFill="1" applyBorder="1" applyAlignment="1" applyProtection="1">
      <alignment horizontal="left" vertical="center" wrapText="1"/>
    </xf>
    <xf numFmtId="0" fontId="24" fillId="0" borderId="0" xfId="0" applyFont="1" applyAlignment="1" applyProtection="1">
      <alignment horizontal="left" vertical="top"/>
    </xf>
    <xf numFmtId="0" fontId="24" fillId="0" borderId="0" xfId="0" applyFont="1" applyAlignment="1" applyProtection="1">
      <alignment horizontal="left" vertical="top" wrapText="1"/>
    </xf>
    <xf numFmtId="0" fontId="24" fillId="0" borderId="0" xfId="0" applyFont="1" applyAlignment="1" applyProtection="1">
      <alignment vertical="top"/>
    </xf>
    <xf numFmtId="0" fontId="24" fillId="0" borderId="0" xfId="0" applyFont="1" applyFill="1" applyAlignment="1" applyProtection="1">
      <alignment vertical="top" wrapText="1"/>
    </xf>
    <xf numFmtId="0" fontId="24" fillId="0" borderId="0" xfId="0" applyFont="1" applyAlignment="1" applyProtection="1">
      <alignment wrapText="1"/>
    </xf>
    <xf numFmtId="0" fontId="24" fillId="0" borderId="0" xfId="0" applyFont="1" applyAlignment="1" applyProtection="1">
      <alignment horizontal="left" wrapText="1"/>
    </xf>
    <xf numFmtId="0" fontId="33" fillId="0" borderId="18" xfId="0" applyFont="1" applyBorder="1" applyAlignment="1" applyProtection="1">
      <alignment vertical="center"/>
    </xf>
    <xf numFmtId="0" fontId="33" fillId="0" borderId="19" xfId="0" applyFont="1" applyBorder="1" applyAlignment="1" applyProtection="1">
      <alignment vertical="center"/>
    </xf>
    <xf numFmtId="0" fontId="33" fillId="0" borderId="0" xfId="0" applyFont="1" applyBorder="1" applyAlignment="1" applyProtection="1">
      <alignment vertical="center"/>
    </xf>
    <xf numFmtId="0" fontId="32" fillId="0" borderId="0" xfId="0" applyFont="1" applyAlignment="1" applyProtection="1">
      <alignment horizontal="left" wrapText="1"/>
    </xf>
    <xf numFmtId="0" fontId="32" fillId="0" borderId="0" xfId="0" applyFont="1" applyFill="1" applyBorder="1" applyAlignment="1" applyProtection="1">
      <alignment horizontal="left" wrapText="1"/>
    </xf>
    <xf numFmtId="0" fontId="3" fillId="0" borderId="12" xfId="0" applyFont="1" applyBorder="1" applyAlignment="1" applyProtection="1">
      <alignment vertical="center"/>
    </xf>
    <xf numFmtId="0" fontId="31" fillId="0" borderId="0" xfId="0" applyFont="1" applyFill="1" applyBorder="1" applyAlignment="1" applyProtection="1">
      <alignment wrapText="1"/>
    </xf>
    <xf numFmtId="0" fontId="31" fillId="0" borderId="0" xfId="0" applyFont="1" applyFill="1" applyBorder="1" applyAlignment="1" applyProtection="1"/>
    <xf numFmtId="0" fontId="31" fillId="0" borderId="0" xfId="0" applyFont="1" applyFill="1" applyBorder="1" applyProtection="1"/>
    <xf numFmtId="0" fontId="3" fillId="0" borderId="0" xfId="0" applyFont="1" applyFill="1" applyBorder="1" applyAlignment="1" applyProtection="1">
      <alignment horizontal="left"/>
    </xf>
    <xf numFmtId="0" fontId="25" fillId="0" borderId="0" xfId="0" applyFont="1" applyFill="1" applyBorder="1" applyAlignment="1" applyProtection="1">
      <alignment horizontal="center" vertical="center" wrapText="1"/>
    </xf>
    <xf numFmtId="0" fontId="33" fillId="0" borderId="0" xfId="0" applyFont="1" applyAlignment="1" applyProtection="1">
      <alignment horizontal="left" wrapText="1"/>
    </xf>
    <xf numFmtId="0" fontId="33" fillId="0" borderId="0" xfId="0" applyFont="1" applyAlignment="1" applyProtection="1">
      <alignment horizontal="left"/>
    </xf>
    <xf numFmtId="0" fontId="5" fillId="0" borderId="0" xfId="0" applyFont="1" applyFill="1" applyAlignment="1" applyProtection="1">
      <alignment vertical="top"/>
    </xf>
    <xf numFmtId="0" fontId="1" fillId="2" borderId="4" xfId="0" applyFont="1" applyFill="1" applyBorder="1" applyAlignment="1" applyProtection="1">
      <alignment horizontal="center" vertical="center" wrapText="1"/>
    </xf>
    <xf numFmtId="14" fontId="4" fillId="0" borderId="0" xfId="0" applyNumberFormat="1" applyFont="1" applyFill="1" applyBorder="1" applyAlignment="1" applyProtection="1">
      <alignment horizontal="left" vertical="center" wrapText="1"/>
    </xf>
    <xf numFmtId="14" fontId="25" fillId="0" borderId="0" xfId="0" applyNumberFormat="1" applyFont="1" applyFill="1" applyBorder="1" applyAlignment="1" applyProtection="1">
      <alignment horizontal="left" vertical="center" wrapText="1"/>
    </xf>
    <xf numFmtId="0" fontId="24" fillId="0" borderId="21" xfId="0" applyFont="1" applyFill="1" applyBorder="1" applyAlignment="1" applyProtection="1">
      <alignment horizontal="center" vertical="center" wrapText="1"/>
      <protection locked="0"/>
    </xf>
    <xf numFmtId="0" fontId="0" fillId="0" borderId="21" xfId="0" applyFont="1" applyFill="1" applyBorder="1" applyAlignment="1" applyProtection="1">
      <alignment horizontal="left" vertical="top" wrapText="1"/>
      <protection locked="0"/>
    </xf>
    <xf numFmtId="0" fontId="0" fillId="0" borderId="21" xfId="0" applyFont="1" applyFill="1" applyBorder="1" applyAlignment="1" applyProtection="1">
      <alignment vertical="top"/>
      <protection locked="0"/>
    </xf>
    <xf numFmtId="0" fontId="0" fillId="0" borderId="21" xfId="0" applyFont="1" applyFill="1" applyBorder="1" applyAlignment="1" applyProtection="1">
      <alignment vertical="top" wrapText="1"/>
      <protection locked="0"/>
    </xf>
    <xf numFmtId="0" fontId="3" fillId="0" borderId="4" xfId="0" applyFont="1" applyBorder="1" applyAlignment="1" applyProtection="1">
      <alignment horizontal="left" vertical="center" wrapText="1"/>
    </xf>
    <xf numFmtId="0" fontId="3" fillId="0" borderId="4" xfId="0" applyFont="1" applyFill="1" applyBorder="1" applyAlignment="1" applyProtection="1">
      <alignment horizontal="left" vertical="center" wrapText="1"/>
    </xf>
    <xf numFmtId="165" fontId="0" fillId="5" borderId="4" xfId="0" applyNumberFormat="1" applyFont="1" applyFill="1" applyBorder="1" applyAlignment="1" applyProtection="1">
      <alignment horizontal="center" vertical="center"/>
      <protection locked="0"/>
    </xf>
    <xf numFmtId="0" fontId="24" fillId="0" borderId="22" xfId="0" applyFont="1" applyFill="1" applyBorder="1" applyAlignment="1" applyProtection="1">
      <alignment horizontal="center" vertical="center" wrapText="1"/>
      <protection locked="0"/>
    </xf>
    <xf numFmtId="0" fontId="0" fillId="0" borderId="21" xfId="0" applyFont="1" applyFill="1" applyBorder="1" applyProtection="1">
      <protection locked="0"/>
    </xf>
    <xf numFmtId="14" fontId="24" fillId="0" borderId="21" xfId="0" applyNumberFormat="1"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4" fontId="24" fillId="0" borderId="22" xfId="0" applyNumberFormat="1" applyFont="1" applyFill="1" applyBorder="1" applyAlignment="1" applyProtection="1">
      <alignment horizontal="left" vertical="center" wrapText="1"/>
      <protection locked="0"/>
    </xf>
    <xf numFmtId="0" fontId="0" fillId="0" borderId="21" xfId="0" applyFont="1" applyFill="1" applyBorder="1" applyAlignment="1" applyProtection="1">
      <alignment horizontal="center" vertical="center" wrapText="1"/>
      <protection locked="0"/>
    </xf>
    <xf numFmtId="0" fontId="3" fillId="0" borderId="4" xfId="0" applyFont="1" applyFill="1" applyBorder="1" applyAlignment="1" applyProtection="1">
      <alignment horizontal="left" vertical="center"/>
    </xf>
    <xf numFmtId="0" fontId="3" fillId="0" borderId="6" xfId="0" applyFont="1" applyFill="1" applyBorder="1" applyAlignment="1" applyProtection="1">
      <alignment horizontal="left" vertical="center"/>
    </xf>
    <xf numFmtId="0" fontId="3" fillId="0" borderId="5" xfId="0" applyFont="1" applyFill="1" applyBorder="1" applyAlignment="1" applyProtection="1">
      <alignment horizontal="left" vertical="center"/>
    </xf>
    <xf numFmtId="1" fontId="4" fillId="0" borderId="0" xfId="0" applyNumberFormat="1" applyFont="1" applyFill="1" applyBorder="1" applyAlignment="1" applyProtection="1">
      <alignment vertical="center" wrapText="1"/>
    </xf>
    <xf numFmtId="0" fontId="16" fillId="3" borderId="4" xfId="0" applyFont="1" applyFill="1" applyBorder="1" applyAlignment="1" applyProtection="1">
      <alignment horizontal="center" vertical="center" wrapText="1"/>
    </xf>
    <xf numFmtId="0" fontId="3" fillId="0" borderId="4" xfId="0" applyFont="1" applyFill="1" applyBorder="1" applyAlignment="1" applyProtection="1">
      <alignment horizontal="left" vertical="center" wrapText="1"/>
    </xf>
    <xf numFmtId="1" fontId="4" fillId="0" borderId="11" xfId="0" applyNumberFormat="1" applyFont="1" applyFill="1" applyBorder="1" applyAlignment="1" applyProtection="1">
      <alignment vertical="center" wrapText="1"/>
    </xf>
    <xf numFmtId="0" fontId="3" fillId="0" borderId="0" xfId="0" applyFont="1" applyBorder="1" applyAlignment="1" applyProtection="1">
      <alignment vertical="center" wrapText="1"/>
    </xf>
    <xf numFmtId="0" fontId="3" fillId="18" borderId="4" xfId="0" applyFont="1" applyFill="1" applyBorder="1" applyAlignment="1" applyProtection="1">
      <alignment horizontal="left" vertical="center" wrapText="1"/>
      <protection locked="0"/>
    </xf>
    <xf numFmtId="0" fontId="3" fillId="0" borderId="4" xfId="0" applyFont="1" applyBorder="1" applyAlignment="1" applyProtection="1">
      <alignment vertical="top" wrapText="1"/>
    </xf>
    <xf numFmtId="0" fontId="3" fillId="10" borderId="4" xfId="0" applyFont="1" applyFill="1" applyBorder="1" applyAlignment="1" applyProtection="1">
      <alignment horizontal="left" vertical="center" wrapText="1"/>
      <protection locked="0"/>
    </xf>
    <xf numFmtId="0" fontId="3" fillId="14" borderId="4" xfId="0" applyFont="1" applyFill="1" applyBorder="1" applyAlignment="1" applyProtection="1">
      <alignment horizontal="left" vertical="center" wrapText="1"/>
      <protection locked="0"/>
    </xf>
    <xf numFmtId="0" fontId="3" fillId="16" borderId="4" xfId="0" applyFont="1" applyFill="1" applyBorder="1" applyAlignment="1" applyProtection="1">
      <alignment horizontal="left" vertical="center" wrapText="1"/>
      <protection locked="0"/>
    </xf>
    <xf numFmtId="0" fontId="18" fillId="5" borderId="4" xfId="0" applyFont="1" applyFill="1" applyBorder="1" applyAlignment="1" applyProtection="1">
      <alignment horizontal="left" vertical="center" wrapText="1"/>
      <protection locked="0"/>
    </xf>
    <xf numFmtId="0" fontId="3" fillId="19" borderId="4" xfId="0" applyFont="1" applyFill="1" applyBorder="1" applyAlignment="1" applyProtection="1">
      <alignment vertical="top" wrapText="1"/>
    </xf>
    <xf numFmtId="3" fontId="0" fillId="5" borderId="4" xfId="0" applyNumberFormat="1" applyFill="1" applyBorder="1" applyAlignment="1" applyProtection="1">
      <alignment horizontal="center" vertical="center"/>
      <protection locked="0"/>
    </xf>
    <xf numFmtId="0" fontId="16" fillId="3" borderId="4" xfId="0" applyFont="1" applyFill="1" applyBorder="1" applyAlignment="1" applyProtection="1">
      <alignment horizontal="center" vertical="center" wrapText="1"/>
    </xf>
    <xf numFmtId="0" fontId="16" fillId="3" borderId="6" xfId="0" applyFont="1" applyFill="1" applyBorder="1" applyAlignment="1" applyProtection="1">
      <alignment horizontal="center" vertical="center" wrapText="1"/>
    </xf>
    <xf numFmtId="0" fontId="16" fillId="3" borderId="5" xfId="0" applyFont="1" applyFill="1" applyBorder="1" applyAlignment="1" applyProtection="1">
      <alignment horizontal="center" vertical="center" wrapText="1"/>
    </xf>
    <xf numFmtId="0" fontId="0" fillId="3" borderId="4" xfId="0" applyFill="1" applyBorder="1" applyAlignment="1" applyProtection="1">
      <alignment horizontal="center" vertical="center" wrapText="1"/>
    </xf>
    <xf numFmtId="0" fontId="3" fillId="4" borderId="6" xfId="0" applyFont="1" applyFill="1" applyBorder="1" applyAlignment="1" applyProtection="1">
      <alignment horizontal="left" vertical="center"/>
    </xf>
    <xf numFmtId="0" fontId="3" fillId="4" borderId="5" xfId="0" applyFont="1" applyFill="1" applyBorder="1" applyAlignment="1" applyProtection="1">
      <alignment horizontal="left" vertical="center"/>
    </xf>
    <xf numFmtId="0" fontId="3" fillId="4" borderId="6" xfId="0" applyFont="1" applyFill="1" applyBorder="1" applyAlignment="1" applyProtection="1">
      <alignment horizontal="left" vertical="center" wrapText="1"/>
    </xf>
    <xf numFmtId="0" fontId="3" fillId="4" borderId="13" xfId="0" applyFont="1" applyFill="1" applyBorder="1" applyAlignment="1" applyProtection="1">
      <alignment horizontal="left" vertical="center" wrapText="1"/>
    </xf>
    <xf numFmtId="0" fontId="3" fillId="4" borderId="5" xfId="0" applyFont="1" applyFill="1" applyBorder="1" applyAlignment="1" applyProtection="1">
      <alignment horizontal="left" vertical="center" wrapText="1"/>
    </xf>
    <xf numFmtId="0" fontId="16" fillId="3" borderId="12" xfId="0" applyFont="1" applyFill="1" applyBorder="1" applyAlignment="1" applyProtection="1">
      <alignment horizontal="left" vertical="center" wrapText="1"/>
    </xf>
    <xf numFmtId="0" fontId="16" fillId="3" borderId="15" xfId="0" applyFont="1" applyFill="1" applyBorder="1" applyAlignment="1" applyProtection="1">
      <alignment horizontal="left" vertical="center" wrapText="1"/>
    </xf>
    <xf numFmtId="0" fontId="16" fillId="3" borderId="9" xfId="0" applyFont="1" applyFill="1" applyBorder="1" applyAlignment="1" applyProtection="1">
      <alignment horizontal="left" vertical="center" wrapText="1"/>
    </xf>
    <xf numFmtId="0" fontId="16" fillId="7" borderId="4" xfId="0" applyFont="1" applyFill="1" applyBorder="1" applyAlignment="1" applyProtection="1">
      <alignment horizontal="left" vertical="center" wrapText="1"/>
    </xf>
    <xf numFmtId="0" fontId="3" fillId="7" borderId="4" xfId="0" applyFont="1" applyFill="1" applyBorder="1" applyAlignment="1" applyProtection="1">
      <alignment horizontal="left" vertical="center" wrapText="1"/>
    </xf>
    <xf numFmtId="0" fontId="16" fillId="10" borderId="4" xfId="0" applyFont="1" applyFill="1" applyBorder="1" applyAlignment="1" applyProtection="1">
      <alignment horizontal="left" vertical="center" wrapText="1"/>
    </xf>
    <xf numFmtId="0" fontId="3" fillId="10" borderId="4" xfId="0" applyFont="1" applyFill="1" applyBorder="1" applyAlignment="1" applyProtection="1">
      <alignment horizontal="left" vertical="center" wrapText="1"/>
    </xf>
    <xf numFmtId="0" fontId="3" fillId="13" borderId="12" xfId="0" applyFont="1" applyFill="1" applyBorder="1" applyAlignment="1" applyProtection="1">
      <alignment horizontal="center" vertical="center" wrapText="1"/>
    </xf>
    <xf numFmtId="0" fontId="3" fillId="13" borderId="15" xfId="0" applyFont="1" applyFill="1" applyBorder="1" applyAlignment="1" applyProtection="1">
      <alignment horizontal="center" vertical="center" wrapText="1"/>
    </xf>
    <xf numFmtId="0" fontId="3" fillId="13" borderId="9" xfId="0" applyFont="1" applyFill="1" applyBorder="1" applyAlignment="1" applyProtection="1">
      <alignment horizontal="center" vertical="center" wrapText="1"/>
    </xf>
    <xf numFmtId="0" fontId="3" fillId="19" borderId="12" xfId="0" applyFont="1" applyFill="1" applyBorder="1" applyAlignment="1" applyProtection="1">
      <alignment horizontal="center" vertical="center" wrapText="1"/>
    </xf>
    <xf numFmtId="0" fontId="3" fillId="19" borderId="15" xfId="0" applyFont="1" applyFill="1" applyBorder="1" applyAlignment="1" applyProtection="1">
      <alignment horizontal="center" vertical="center" wrapText="1"/>
    </xf>
    <xf numFmtId="0" fontId="3" fillId="19" borderId="9" xfId="0" applyFont="1" applyFill="1" applyBorder="1" applyAlignment="1" applyProtection="1">
      <alignment horizontal="center" vertical="center" wrapText="1"/>
    </xf>
    <xf numFmtId="0" fontId="16" fillId="14" borderId="4" xfId="0" applyFont="1" applyFill="1" applyBorder="1" applyAlignment="1" applyProtection="1">
      <alignment horizontal="left" vertical="center" wrapText="1"/>
    </xf>
    <xf numFmtId="0" fontId="3" fillId="14" borderId="4" xfId="0" applyFont="1" applyFill="1" applyBorder="1" applyAlignment="1" applyProtection="1">
      <alignment horizontal="left" vertical="center" wrapText="1"/>
    </xf>
    <xf numFmtId="0" fontId="16" fillId="16" borderId="4" xfId="0" applyFont="1" applyFill="1" applyBorder="1" applyAlignment="1" applyProtection="1">
      <alignment horizontal="left" vertical="center" wrapText="1"/>
    </xf>
    <xf numFmtId="0" fontId="3" fillId="16" borderId="4" xfId="0" applyFont="1" applyFill="1" applyBorder="1" applyAlignment="1" applyProtection="1">
      <alignment horizontal="left" vertical="center" wrapText="1"/>
    </xf>
    <xf numFmtId="0" fontId="16" fillId="18" borderId="4" xfId="0" applyFont="1" applyFill="1" applyBorder="1" applyAlignment="1" applyProtection="1">
      <alignment horizontal="left" vertical="center" wrapText="1"/>
    </xf>
    <xf numFmtId="0" fontId="3" fillId="18" borderId="4" xfId="0" applyFont="1" applyFill="1" applyBorder="1" applyAlignment="1" applyProtection="1">
      <alignment horizontal="left" vertical="center" wrapText="1"/>
    </xf>
    <xf numFmtId="0" fontId="16" fillId="3" borderId="4" xfId="0" applyFont="1" applyFill="1" applyBorder="1" applyAlignment="1" applyProtection="1">
      <alignment horizontal="left" vertical="center" wrapText="1"/>
    </xf>
    <xf numFmtId="0" fontId="3" fillId="0" borderId="4" xfId="0" applyFont="1" applyBorder="1" applyAlignment="1" applyProtection="1">
      <alignment horizontal="left" vertical="center" wrapText="1"/>
    </xf>
    <xf numFmtId="0" fontId="17" fillId="2" borderId="12" xfId="0" applyFont="1" applyFill="1" applyBorder="1" applyAlignment="1" applyProtection="1">
      <alignment horizontal="center" vertical="center" wrapText="1"/>
    </xf>
    <xf numFmtId="0" fontId="17" fillId="2" borderId="9" xfId="0" applyFont="1" applyFill="1" applyBorder="1" applyAlignment="1" applyProtection="1">
      <alignment horizontal="center" vertical="center" wrapText="1"/>
    </xf>
    <xf numFmtId="0" fontId="0" fillId="8" borderId="11" xfId="0" applyFill="1" applyBorder="1" applyAlignment="1" applyProtection="1">
      <alignment horizontal="center"/>
    </xf>
    <xf numFmtId="0" fontId="0" fillId="8" borderId="24" xfId="0" applyFill="1" applyBorder="1" applyAlignment="1" applyProtection="1">
      <alignment horizontal="center"/>
    </xf>
    <xf numFmtId="0" fontId="0" fillId="8" borderId="0" xfId="0" applyFill="1" applyBorder="1" applyAlignment="1" applyProtection="1">
      <alignment horizontal="center"/>
    </xf>
    <xf numFmtId="0" fontId="0" fillId="8" borderId="14" xfId="0" applyFill="1" applyBorder="1" applyAlignment="1" applyProtection="1">
      <alignment horizontal="center"/>
    </xf>
    <xf numFmtId="0" fontId="0" fillId="8" borderId="16" xfId="0" applyFill="1" applyBorder="1" applyAlignment="1" applyProtection="1">
      <alignment horizontal="center"/>
    </xf>
    <xf numFmtId="0" fontId="0" fillId="8" borderId="17" xfId="0" applyFill="1" applyBorder="1" applyAlignment="1" applyProtection="1">
      <alignment horizontal="center"/>
    </xf>
    <xf numFmtId="0" fontId="0" fillId="8" borderId="26" xfId="0" applyFill="1" applyBorder="1" applyAlignment="1" applyProtection="1">
      <alignment horizontal="center"/>
    </xf>
    <xf numFmtId="0" fontId="0" fillId="8" borderId="27" xfId="0" applyFill="1" applyBorder="1" applyAlignment="1" applyProtection="1">
      <alignment horizontal="center"/>
    </xf>
    <xf numFmtId="0" fontId="17" fillId="10" borderId="4" xfId="0" applyFont="1" applyFill="1" applyBorder="1" applyAlignment="1" applyProtection="1">
      <alignment horizontal="center" vertical="center" wrapText="1"/>
    </xf>
    <xf numFmtId="0" fontId="0" fillId="8" borderId="11" xfId="0" applyFill="1" applyBorder="1" applyAlignment="1" applyProtection="1">
      <alignment horizontal="center" vertical="center"/>
    </xf>
    <xf numFmtId="0" fontId="0" fillId="8" borderId="24" xfId="0" applyFill="1" applyBorder="1" applyAlignment="1" applyProtection="1">
      <alignment horizontal="center" vertical="center"/>
    </xf>
    <xf numFmtId="0" fontId="0" fillId="8" borderId="25" xfId="0" applyFill="1" applyBorder="1" applyAlignment="1" applyProtection="1">
      <alignment horizontal="center" vertical="center"/>
    </xf>
    <xf numFmtId="0" fontId="0" fillId="8" borderId="14" xfId="0" applyFill="1" applyBorder="1" applyAlignment="1" applyProtection="1">
      <alignment horizontal="center" vertical="center"/>
    </xf>
    <xf numFmtId="0" fontId="0" fillId="8" borderId="0" xfId="0" applyFill="1" applyBorder="1" applyAlignment="1" applyProtection="1">
      <alignment horizontal="center" vertical="center"/>
    </xf>
    <xf numFmtId="0" fontId="0" fillId="8" borderId="16" xfId="0" applyFill="1" applyBorder="1" applyAlignment="1" applyProtection="1">
      <alignment horizontal="center" vertical="center"/>
    </xf>
    <xf numFmtId="0" fontId="0" fillId="8" borderId="17" xfId="0" applyFill="1" applyBorder="1" applyAlignment="1" applyProtection="1">
      <alignment horizontal="center" vertical="center"/>
    </xf>
    <xf numFmtId="0" fontId="0" fillId="8" borderId="26" xfId="0" applyFill="1" applyBorder="1" applyAlignment="1" applyProtection="1">
      <alignment horizontal="center" vertical="center"/>
    </xf>
    <xf numFmtId="0" fontId="0" fillId="8" borderId="27" xfId="0" applyFill="1" applyBorder="1" applyAlignment="1" applyProtection="1">
      <alignment horizontal="center" vertical="center"/>
    </xf>
    <xf numFmtId="0" fontId="0" fillId="8" borderId="6" xfId="0" applyFill="1" applyBorder="1" applyAlignment="1" applyProtection="1">
      <alignment horizontal="center"/>
    </xf>
    <xf numFmtId="0" fontId="0" fillId="8" borderId="13" xfId="0" applyFill="1" applyBorder="1" applyAlignment="1" applyProtection="1">
      <alignment horizontal="center"/>
    </xf>
    <xf numFmtId="0" fontId="0" fillId="8" borderId="5" xfId="0" applyFill="1" applyBorder="1" applyAlignment="1" applyProtection="1">
      <alignment horizontal="center"/>
    </xf>
    <xf numFmtId="0" fontId="18" fillId="4" borderId="4" xfId="0" applyFont="1" applyFill="1" applyBorder="1" applyAlignment="1" applyProtection="1">
      <alignment horizontal="left" vertical="center" wrapText="1"/>
    </xf>
    <xf numFmtId="0" fontId="2" fillId="2" borderId="4" xfId="0" applyFont="1" applyFill="1" applyBorder="1" applyAlignment="1" applyProtection="1">
      <alignment horizontal="left" vertical="center" wrapText="1"/>
    </xf>
    <xf numFmtId="0" fontId="17" fillId="2" borderId="15" xfId="0" applyFont="1" applyFill="1" applyBorder="1" applyAlignment="1" applyProtection="1">
      <alignment horizontal="center" vertical="center" wrapText="1"/>
    </xf>
    <xf numFmtId="0" fontId="16" fillId="3" borderId="4" xfId="0" applyFont="1" applyFill="1" applyBorder="1" applyAlignment="1" applyProtection="1">
      <alignment horizontal="left" vertical="top"/>
    </xf>
    <xf numFmtId="0" fontId="25" fillId="8" borderId="6" xfId="0" applyFont="1" applyFill="1" applyBorder="1" applyAlignment="1" applyProtection="1">
      <alignment horizontal="center" vertical="center" wrapText="1"/>
    </xf>
    <xf numFmtId="0" fontId="25" fillId="8" borderId="13" xfId="0" applyFont="1" applyFill="1" applyBorder="1" applyAlignment="1" applyProtection="1">
      <alignment horizontal="center" vertical="center" wrapText="1"/>
    </xf>
    <xf numFmtId="0" fontId="25" fillId="8" borderId="5" xfId="0" applyFont="1" applyFill="1" applyBorder="1" applyAlignment="1" applyProtection="1">
      <alignment horizontal="center" vertical="center" wrapText="1"/>
    </xf>
    <xf numFmtId="0" fontId="3" fillId="4" borderId="4" xfId="0" applyFont="1" applyFill="1" applyBorder="1" applyAlignment="1" applyProtection="1">
      <alignment horizontal="left" vertical="center" wrapText="1"/>
    </xf>
    <xf numFmtId="0" fontId="17" fillId="10" borderId="12" xfId="0" applyFont="1" applyFill="1" applyBorder="1" applyAlignment="1" applyProtection="1">
      <alignment horizontal="center" vertical="center" wrapText="1"/>
    </xf>
    <xf numFmtId="0" fontId="17" fillId="10" borderId="15" xfId="0" applyFont="1" applyFill="1" applyBorder="1" applyAlignment="1" applyProtection="1">
      <alignment horizontal="center" vertical="center" wrapText="1"/>
    </xf>
    <xf numFmtId="0" fontId="17" fillId="10" borderId="9" xfId="0" applyFont="1" applyFill="1" applyBorder="1" applyAlignment="1" applyProtection="1">
      <alignment horizontal="center" vertical="center" wrapText="1"/>
    </xf>
    <xf numFmtId="0" fontId="0" fillId="9" borderId="6" xfId="0" applyFill="1" applyBorder="1" applyAlignment="1" applyProtection="1">
      <alignment horizontal="center"/>
    </xf>
    <xf numFmtId="0" fontId="0" fillId="9" borderId="13" xfId="0" applyFill="1" applyBorder="1" applyAlignment="1" applyProtection="1">
      <alignment horizontal="center"/>
    </xf>
    <xf numFmtId="0" fontId="0" fillId="9" borderId="5" xfId="0" applyFill="1" applyBorder="1" applyAlignment="1" applyProtection="1">
      <alignment horizontal="center"/>
    </xf>
    <xf numFmtId="0" fontId="3" fillId="0" borderId="4" xfId="0" applyFont="1" applyFill="1" applyBorder="1" applyAlignment="1" applyProtection="1">
      <alignment horizontal="left" vertical="center" wrapText="1"/>
    </xf>
    <xf numFmtId="0" fontId="24" fillId="0" borderId="0" xfId="0" applyFont="1" applyAlignment="1" applyProtection="1">
      <alignment horizontal="left"/>
    </xf>
    <xf numFmtId="0" fontId="34" fillId="4" borderId="0" xfId="0" applyFont="1" applyFill="1" applyAlignment="1" applyProtection="1">
      <alignment horizontal="left" vertical="center" wrapText="1"/>
    </xf>
    <xf numFmtId="0" fontId="33" fillId="0" borderId="0" xfId="0" applyFont="1" applyAlignment="1" applyProtection="1">
      <alignment horizontal="left" wrapText="1"/>
    </xf>
    <xf numFmtId="0" fontId="24" fillId="0" borderId="0" xfId="0" applyFont="1" applyAlignment="1" applyProtection="1">
      <alignment horizontal="left" wrapText="1"/>
    </xf>
    <xf numFmtId="0" fontId="33" fillId="10" borderId="18" xfId="0" applyFont="1" applyFill="1" applyBorder="1" applyAlignment="1" applyProtection="1">
      <alignment horizontal="center" vertical="center"/>
      <protection locked="0"/>
    </xf>
    <xf numFmtId="0" fontId="33" fillId="10" borderId="19" xfId="0" applyFont="1" applyFill="1" applyBorder="1" applyAlignment="1" applyProtection="1">
      <alignment horizontal="center" vertical="center"/>
      <protection locked="0"/>
    </xf>
    <xf numFmtId="0" fontId="33" fillId="10" borderId="20" xfId="0" applyFont="1" applyFill="1" applyBorder="1" applyAlignment="1" applyProtection="1">
      <alignment horizontal="center" vertical="center"/>
      <protection locked="0"/>
    </xf>
    <xf numFmtId="0" fontId="0" fillId="5" borderId="0" xfId="0" applyFont="1" applyFill="1" applyAlignment="1" applyProtection="1">
      <alignment horizontal="center" vertical="center"/>
    </xf>
    <xf numFmtId="0" fontId="0" fillId="5" borderId="4" xfId="0" applyFont="1" applyFill="1" applyBorder="1" applyAlignment="1" applyProtection="1">
      <alignment horizontal="center" vertical="center"/>
    </xf>
  </cellXfs>
  <cellStyles count="15">
    <cellStyle name="Comma 2" xfId="4"/>
    <cellStyle name="Comma 2 2" xfId="9"/>
    <cellStyle name="Comma 2 2 2" xfId="13"/>
    <cellStyle name="Comma 2 3" xfId="6"/>
    <cellStyle name="Comma 2 4" xfId="12"/>
    <cellStyle name="Comma 3" xfId="10"/>
    <cellStyle name="Comma 3 2" xfId="14"/>
    <cellStyle name="Comma 4" xfId="5"/>
    <cellStyle name="Comma 5" xfId="11"/>
    <cellStyle name="Hyperlink" xfId="2" builtinId="8"/>
    <cellStyle name="Hyperlink 2" xfId="7"/>
    <cellStyle name="Hyperlink 3" xfId="1"/>
    <cellStyle name="Normal" xfId="0" builtinId="0"/>
    <cellStyle name="Normal 2" xfId="8"/>
    <cellStyle name="Percent" xfId="3" builtinId="5"/>
  </cellStyles>
  <dxfs count="4">
    <dxf>
      <font>
        <color theme="4" tint="0.59996337778862885"/>
      </font>
      <fill>
        <patternFill>
          <bgColor theme="4" tint="0.59996337778862885"/>
        </patternFill>
      </fill>
    </dxf>
    <dxf>
      <font>
        <color auto="1"/>
      </font>
      <fill>
        <patternFill>
          <bgColor theme="7" tint="0.39994506668294322"/>
        </patternFill>
      </fill>
    </dxf>
    <dxf>
      <font>
        <color theme="9" tint="0.59996337778862885"/>
      </font>
      <fill>
        <patternFill>
          <bgColor theme="9" tint="0.59996337778862885"/>
        </patternFill>
      </fill>
    </dxf>
    <dxf>
      <font>
        <color rgb="FFC00000"/>
      </font>
      <fill>
        <patternFill>
          <bgColor rgb="FFFF9F9F"/>
        </patternFill>
      </fill>
    </dxf>
  </dxfs>
  <tableStyles count="0" defaultTableStyle="TableStyleMedium2" defaultPivotStyle="PivotStyleLight16"/>
  <colors>
    <mruColors>
      <color rgb="FFBC3AA9"/>
      <color rgb="FF19B8DD"/>
      <color rgb="FFCACBE8"/>
      <color rgb="FFD2F2FA"/>
      <color rgb="FFE2E2F2"/>
      <color rgb="FFB4E9F6"/>
      <color rgb="FF000000"/>
      <color rgb="FFC40000"/>
      <color rgb="FFFFA3A3"/>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9</xdr:col>
      <xdr:colOff>447675</xdr:colOff>
      <xdr:row>1</xdr:row>
      <xdr:rowOff>152400</xdr:rowOff>
    </xdr:from>
    <xdr:to>
      <xdr:col>11</xdr:col>
      <xdr:colOff>342926</xdr:colOff>
      <xdr:row>5</xdr:row>
      <xdr:rowOff>166970</xdr:rowOff>
    </xdr:to>
    <xdr:pic>
      <xdr:nvPicPr>
        <xdr:cNvPr id="2" name="Picture 1">
          <a:extLst>
            <a:ext uri="{FF2B5EF4-FFF2-40B4-BE49-F238E27FC236}">
              <a16:creationId xmlns:a16="http://schemas.microsoft.com/office/drawing/2014/main" id="{00000000-0008-0000-0000-000002000000}"/>
            </a:ext>
          </a:extLst>
        </xdr:cNvPr>
        <xdr:cNvPicPr preferRelativeResize="0">
          <a:picLocks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686"/>
        <a:stretch/>
      </xdr:blipFill>
      <xdr:spPr bwMode="auto">
        <a:xfrm>
          <a:off x="5972175" y="342900"/>
          <a:ext cx="1122918" cy="871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10</xdr:row>
      <xdr:rowOff>1</xdr:rowOff>
    </xdr:from>
    <xdr:to>
      <xdr:col>10</xdr:col>
      <xdr:colOff>0</xdr:colOff>
      <xdr:row>15</xdr:row>
      <xdr:rowOff>47626</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0" y="2116668"/>
          <a:ext cx="6138333" cy="1053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0" i="0" u="none" strike="noStrike">
              <a:solidFill>
                <a:schemeClr val="dk1"/>
              </a:solidFill>
              <a:effectLst/>
              <a:latin typeface="+mn-lt"/>
              <a:ea typeface="+mn-ea"/>
              <a:cs typeface="+mn-cs"/>
            </a:rPr>
            <a:t>The objective of the data collection process is to collect a dataset from providers that can be used in</a:t>
          </a:r>
          <a:r>
            <a:rPr lang="en-GB" sz="1200" b="0" i="0" u="none" strike="noStrike" baseline="0">
              <a:solidFill>
                <a:schemeClr val="dk1"/>
              </a:solidFill>
              <a:effectLst/>
              <a:latin typeface="+mn-lt"/>
              <a:ea typeface="+mn-ea"/>
              <a:cs typeface="+mn-cs"/>
            </a:rPr>
            <a:t> </a:t>
          </a:r>
          <a:r>
            <a:rPr lang="en-GB" sz="1200" b="0" i="0" u="none" strike="noStrike">
              <a:solidFill>
                <a:schemeClr val="dk1"/>
              </a:solidFill>
              <a:effectLst/>
              <a:latin typeface="+mn-lt"/>
              <a:ea typeface="+mn-ea"/>
              <a:cs typeface="+mn-cs"/>
            </a:rPr>
            <a:t>benchmarking mental health services in both inpatient and community settings.  The benchmarks used are essentially quantitative in nature and will be supplemented through discussions with participants when initial data profiles have been collected, to ensure a rounded interpretation of services can be made.</a:t>
          </a:r>
          <a:r>
            <a:rPr lang="en-GB" sz="1200"/>
            <a:t> </a:t>
          </a:r>
        </a:p>
      </xdr:txBody>
    </xdr:sp>
    <xdr:clientData/>
  </xdr:twoCellAnchor>
  <xdr:twoCellAnchor>
    <xdr:from>
      <xdr:col>0</xdr:col>
      <xdr:colOff>0</xdr:colOff>
      <xdr:row>17</xdr:row>
      <xdr:rowOff>1</xdr:rowOff>
    </xdr:from>
    <xdr:to>
      <xdr:col>10</xdr:col>
      <xdr:colOff>0</xdr:colOff>
      <xdr:row>20</xdr:row>
      <xdr:rowOff>123826</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0" y="3505201"/>
          <a:ext cx="6096000" cy="723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a:t>Draft</a:t>
          </a:r>
          <a:r>
            <a:rPr lang="en-GB" sz="1200" baseline="0"/>
            <a:t> reports </a:t>
          </a:r>
          <a:r>
            <a:rPr lang="en-GB" sz="1200"/>
            <a:t>will be made available following initial validation of the completed</a:t>
          </a:r>
          <a:r>
            <a:rPr lang="en-GB" sz="1200" baseline="0"/>
            <a:t> submissions.</a:t>
          </a:r>
          <a:endParaRPr lang="en-GB" sz="1200"/>
        </a:p>
        <a:p>
          <a:r>
            <a:rPr lang="en-GB" sz="1200"/>
            <a:t>Project reports and the accompanying</a:t>
          </a:r>
          <a:r>
            <a:rPr lang="en-GB" sz="1200" baseline="0"/>
            <a:t> interactive toolkit</a:t>
          </a:r>
          <a:r>
            <a:rPr lang="en-GB" sz="1200"/>
            <a:t> will then be released once the data has been finalised,</a:t>
          </a:r>
          <a:r>
            <a:rPr lang="en-GB" sz="1200" baseline="0"/>
            <a:t> with an event to present the findings scheduled to take place in November 2020.</a:t>
          </a:r>
          <a:endParaRPr lang="en-GB" sz="1200"/>
        </a:p>
      </xdr:txBody>
    </xdr:sp>
    <xdr:clientData/>
  </xdr:twoCellAnchor>
  <xdr:twoCellAnchor>
    <xdr:from>
      <xdr:col>0</xdr:col>
      <xdr:colOff>0</xdr:colOff>
      <xdr:row>22</xdr:row>
      <xdr:rowOff>9525</xdr:rowOff>
    </xdr:from>
    <xdr:to>
      <xdr:col>10</xdr:col>
      <xdr:colOff>0</xdr:colOff>
      <xdr:row>29</xdr:row>
      <xdr:rowOff>142875</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0" y="4514850"/>
          <a:ext cx="6096000" cy="1533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0" i="0" u="none" strike="noStrike">
              <a:solidFill>
                <a:schemeClr val="dk1"/>
              </a:solidFill>
              <a:effectLst/>
              <a:latin typeface="+mn-lt"/>
              <a:ea typeface="+mn-ea"/>
              <a:cs typeface="+mn-cs"/>
            </a:rPr>
            <a:t>• This project relates to Adult and Older Adult Mental Health services and </a:t>
          </a:r>
          <a:r>
            <a:rPr lang="en-GB" sz="1200" b="0" i="0" u="sng" strike="noStrike">
              <a:solidFill>
                <a:schemeClr val="dk1"/>
              </a:solidFill>
              <a:effectLst/>
              <a:latin typeface="+mn-lt"/>
              <a:ea typeface="+mn-ea"/>
              <a:cs typeface="+mn-cs"/>
            </a:rPr>
            <a:t>excludes</a:t>
          </a:r>
          <a:r>
            <a:rPr lang="en-GB" sz="1200" b="0" i="0" u="none" strike="noStrike">
              <a:solidFill>
                <a:schemeClr val="dk1"/>
              </a:solidFill>
              <a:effectLst/>
              <a:latin typeface="+mn-lt"/>
              <a:ea typeface="+mn-ea"/>
              <a:cs typeface="+mn-cs"/>
            </a:rPr>
            <a:t> CAMHS, and MoD services.</a:t>
          </a:r>
        </a:p>
        <a:p>
          <a:r>
            <a:rPr lang="en-GB" sz="1200" b="0" i="0" u="none" strike="noStrike">
              <a:solidFill>
                <a:schemeClr val="dk1"/>
              </a:solidFill>
              <a:effectLst/>
              <a:latin typeface="+mn-lt"/>
              <a:ea typeface="+mn-ea"/>
              <a:cs typeface="+mn-cs"/>
            </a:rPr>
            <a:t>• If you do not have the data to answer the question, please leave blank, do not put zero unless this is your actual</a:t>
          </a:r>
          <a:r>
            <a:rPr lang="en-GB" sz="1200" b="0" i="0" u="none" strike="noStrike" baseline="0">
              <a:solidFill>
                <a:schemeClr val="dk1"/>
              </a:solidFill>
              <a:effectLst/>
              <a:latin typeface="+mn-lt"/>
              <a:ea typeface="+mn-ea"/>
              <a:cs typeface="+mn-cs"/>
            </a:rPr>
            <a:t> position.</a:t>
          </a:r>
          <a:endParaRPr lang="en-GB" sz="1200" b="0" i="0" u="none" strike="noStrike">
            <a:solidFill>
              <a:schemeClr val="dk1"/>
            </a:solidFill>
            <a:effectLst/>
            <a:latin typeface="+mn-lt"/>
            <a:ea typeface="+mn-ea"/>
            <a:cs typeface="+mn-cs"/>
          </a:endParaRPr>
        </a:p>
        <a:p>
          <a:r>
            <a:rPr lang="en-GB" sz="1200" b="0" i="0" u="none" strike="noStrike">
              <a:solidFill>
                <a:schemeClr val="dk1"/>
              </a:solidFill>
              <a:effectLst/>
              <a:latin typeface="+mn-lt"/>
              <a:ea typeface="+mn-ea"/>
              <a:cs typeface="+mn-cs"/>
            </a:rPr>
            <a:t>• Once data collection has closed your figures will be validated and you will be provided with an</a:t>
          </a:r>
          <a:r>
            <a:rPr lang="en-GB" sz="1200"/>
            <a:t> </a:t>
          </a:r>
          <a:r>
            <a:rPr lang="en-GB" sz="1200" b="0" i="0" u="none" strike="noStrike">
              <a:solidFill>
                <a:schemeClr val="dk1"/>
              </a:solidFill>
              <a:effectLst/>
              <a:latin typeface="+mn-lt"/>
              <a:ea typeface="+mn-ea"/>
              <a:cs typeface="+mn-cs"/>
            </a:rPr>
            <a:t>opportunity to make amendments.  For this process to occur smoothly and ensure members get the most from the project it is important that the data is submitted on time.</a:t>
          </a:r>
        </a:p>
      </xdr:txBody>
    </xdr:sp>
    <xdr:clientData/>
  </xdr:twoCellAnchor>
  <xdr:twoCellAnchor>
    <xdr:from>
      <xdr:col>0</xdr:col>
      <xdr:colOff>0</xdr:colOff>
      <xdr:row>31</xdr:row>
      <xdr:rowOff>9524</xdr:rowOff>
    </xdr:from>
    <xdr:to>
      <xdr:col>10</xdr:col>
      <xdr:colOff>0</xdr:colOff>
      <xdr:row>37</xdr:row>
      <xdr:rowOff>95250</xdr:rowOff>
    </xdr:to>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0" y="6315074"/>
          <a:ext cx="6096000" cy="12573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0" i="0" u="none" strike="noStrike">
              <a:solidFill>
                <a:schemeClr val="dk1"/>
              </a:solidFill>
              <a:effectLst/>
              <a:latin typeface="+mn-lt"/>
              <a:ea typeface="+mn-ea"/>
              <a:cs typeface="+mn-cs"/>
            </a:rPr>
            <a:t>Data items are assumed to be self-explanatory in nature and definitions are provided, however, questions on interpretation of data items and queries can be submitted to:</a:t>
          </a:r>
        </a:p>
        <a:p>
          <a:endParaRPr lang="en-GB" sz="1200" b="0" i="0" u="none" strike="noStrike">
            <a:solidFill>
              <a:schemeClr val="dk1"/>
            </a:solidFill>
            <a:effectLst/>
            <a:latin typeface="+mn-lt"/>
            <a:ea typeface="+mn-ea"/>
            <a:cs typeface="+mn-cs"/>
          </a:endParaRPr>
        </a:p>
        <a:p>
          <a:r>
            <a:rPr lang="en-GB" sz="1200" b="0" i="0" u="none" strike="noStrike">
              <a:solidFill>
                <a:schemeClr val="dk1"/>
              </a:solidFill>
              <a:effectLst/>
              <a:latin typeface="+mn-lt"/>
              <a:ea typeface="+mn-ea"/>
              <a:cs typeface="+mn-cs"/>
            </a:rPr>
            <a:t>	Ellie Fox</a:t>
          </a:r>
        </a:p>
        <a:p>
          <a:r>
            <a:rPr lang="en-GB" sz="1200" b="0" i="0" u="none" strike="noStrike">
              <a:solidFill>
                <a:schemeClr val="dk1"/>
              </a:solidFill>
              <a:effectLst/>
              <a:latin typeface="+mn-lt"/>
              <a:ea typeface="+mn-ea"/>
              <a:cs typeface="+mn-cs"/>
            </a:rPr>
            <a:t>	e.fox4@nhs.net</a:t>
          </a:r>
        </a:p>
        <a:p>
          <a:r>
            <a:rPr lang="en-GB" sz="1200" b="0" i="0" u="none" strike="noStrike">
              <a:solidFill>
                <a:schemeClr val="dk1"/>
              </a:solidFill>
              <a:effectLst/>
              <a:latin typeface="+mn-lt"/>
              <a:ea typeface="+mn-ea"/>
              <a:cs typeface="+mn-cs"/>
            </a:rPr>
            <a:t>	</a:t>
          </a:r>
        </a:p>
      </xdr:txBody>
    </xdr:sp>
    <xdr:clientData/>
  </xdr:twoCellAnchor>
  <xdr:twoCellAnchor editAs="oneCell">
    <xdr:from>
      <xdr:col>0</xdr:col>
      <xdr:colOff>190500</xdr:colOff>
      <xdr:row>34</xdr:row>
      <xdr:rowOff>9525</xdr:rowOff>
    </xdr:from>
    <xdr:to>
      <xdr:col>1</xdr:col>
      <xdr:colOff>200025</xdr:colOff>
      <xdr:row>37</xdr:row>
      <xdr:rowOff>0</xdr:rowOff>
    </xdr:to>
    <xdr:pic>
      <xdr:nvPicPr>
        <xdr:cNvPr id="7" name="Picture 6">
          <a:extLst>
            <a:ext uri="{FF2B5EF4-FFF2-40B4-BE49-F238E27FC236}">
              <a16:creationId xmlns:a16="http://schemas.microsoft.com/office/drawing/2014/main" id="{BADD7D67-44B7-4CFC-AA8F-A29F0C7CC59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500" y="6915150"/>
          <a:ext cx="619125" cy="561975"/>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1809286</xdr:colOff>
      <xdr:row>2</xdr:row>
      <xdr:rowOff>16749</xdr:rowOff>
    </xdr:from>
    <xdr:to>
      <xdr:col>5</xdr:col>
      <xdr:colOff>2560887</xdr:colOff>
      <xdr:row>4</xdr:row>
      <xdr:rowOff>197908</xdr:rowOff>
    </xdr:to>
    <xdr:pic>
      <xdr:nvPicPr>
        <xdr:cNvPr id="2" name="Picture 1">
          <a:extLst>
            <a:ext uri="{FF2B5EF4-FFF2-40B4-BE49-F238E27FC236}">
              <a16:creationId xmlns:a16="http://schemas.microsoft.com/office/drawing/2014/main" id="{3DEF790E-F2E9-490F-8D31-6A7139DFD3D6}"/>
            </a:ext>
          </a:extLst>
        </xdr:cNvPr>
        <xdr:cNvPicPr>
          <a:picLocks noChangeAspect="1"/>
        </xdr:cNvPicPr>
      </xdr:nvPicPr>
      <xdr:blipFill>
        <a:blip xmlns:r="http://schemas.openxmlformats.org/officeDocument/2006/relationships" r:embed="rId1"/>
        <a:stretch>
          <a:fillRect/>
        </a:stretch>
      </xdr:blipFill>
      <xdr:spPr>
        <a:xfrm>
          <a:off x="10500849" y="492999"/>
          <a:ext cx="748426" cy="732022"/>
        </a:xfrm>
        <a:prstGeom prst="rect">
          <a:avLst/>
        </a:prstGeom>
      </xdr:spPr>
    </xdr:pic>
    <xdr:clientData/>
  </xdr:twoCellAnchor>
  <xdr:twoCellAnchor editAs="oneCell">
    <xdr:from>
      <xdr:col>5</xdr:col>
      <xdr:colOff>2705427</xdr:colOff>
      <xdr:row>1</xdr:row>
      <xdr:rowOff>227239</xdr:rowOff>
    </xdr:from>
    <xdr:to>
      <xdr:col>6</xdr:col>
      <xdr:colOff>1385</xdr:colOff>
      <xdr:row>4</xdr:row>
      <xdr:rowOff>180369</xdr:rowOff>
    </xdr:to>
    <xdr:pic>
      <xdr:nvPicPr>
        <xdr:cNvPr id="3" name="Picture 2">
          <a:extLst>
            <a:ext uri="{FF2B5EF4-FFF2-40B4-BE49-F238E27FC236}">
              <a16:creationId xmlns:a16="http://schemas.microsoft.com/office/drawing/2014/main" id="{882FFD41-371E-45E8-89AC-D424CED8F63C}"/>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396990" y="465364"/>
          <a:ext cx="756708" cy="742118"/>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15</xdr:col>
      <xdr:colOff>3577164</xdr:colOff>
      <xdr:row>2</xdr:row>
      <xdr:rowOff>16749</xdr:rowOff>
    </xdr:from>
    <xdr:to>
      <xdr:col>15</xdr:col>
      <xdr:colOff>4322415</xdr:colOff>
      <xdr:row>4</xdr:row>
      <xdr:rowOff>203200</xdr:rowOff>
    </xdr:to>
    <xdr:pic>
      <xdr:nvPicPr>
        <xdr:cNvPr id="2" name="Picture 1">
          <a:extLst>
            <a:ext uri="{FF2B5EF4-FFF2-40B4-BE49-F238E27FC236}">
              <a16:creationId xmlns:a16="http://schemas.microsoft.com/office/drawing/2014/main" id="{411F5481-5629-4772-8F6E-CD674271F48B}"/>
            </a:ext>
          </a:extLst>
        </xdr:cNvPr>
        <xdr:cNvPicPr>
          <a:picLocks noChangeAspect="1"/>
        </xdr:cNvPicPr>
      </xdr:nvPicPr>
      <xdr:blipFill>
        <a:blip xmlns:r="http://schemas.openxmlformats.org/officeDocument/2006/relationships" r:embed="rId1"/>
        <a:stretch>
          <a:fillRect/>
        </a:stretch>
      </xdr:blipFill>
      <xdr:spPr>
        <a:xfrm>
          <a:off x="17663581" y="503582"/>
          <a:ext cx="745251" cy="736785"/>
        </a:xfrm>
        <a:prstGeom prst="rect">
          <a:avLst/>
        </a:prstGeom>
      </xdr:spPr>
    </xdr:pic>
    <xdr:clientData/>
  </xdr:twoCellAnchor>
  <xdr:oneCellAnchor>
    <xdr:from>
      <xdr:col>15</xdr:col>
      <xdr:colOff>4450899</xdr:colOff>
      <xdr:row>1</xdr:row>
      <xdr:rowOff>237822</xdr:rowOff>
    </xdr:from>
    <xdr:ext cx="752475" cy="746880"/>
    <xdr:pic>
      <xdr:nvPicPr>
        <xdr:cNvPr id="3" name="Picture 2">
          <a:extLst>
            <a:ext uri="{FF2B5EF4-FFF2-40B4-BE49-F238E27FC236}">
              <a16:creationId xmlns:a16="http://schemas.microsoft.com/office/drawing/2014/main" id="{333A9868-9AE8-40A5-855C-2DEFA55A9425}"/>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537316" y="481239"/>
          <a:ext cx="752475" cy="746880"/>
        </a:xfrm>
        <a:prstGeom prst="rect">
          <a:avLst/>
        </a:prstGeom>
        <a:noFill/>
        <a:ln>
          <a:noFill/>
        </a:ln>
      </xdr:spPr>
    </xdr:pic>
    <xdr:clientData/>
  </xdr:oneCellAnchor>
</xdr:wsDr>
</file>

<file path=xl/drawings/drawing12.xml><?xml version="1.0" encoding="utf-8"?>
<xdr:wsDr xmlns:xdr="http://schemas.openxmlformats.org/drawingml/2006/spreadsheetDrawing" xmlns:a="http://schemas.openxmlformats.org/drawingml/2006/main">
  <xdr:twoCellAnchor editAs="oneCell">
    <xdr:from>
      <xdr:col>15</xdr:col>
      <xdr:colOff>3555987</xdr:colOff>
      <xdr:row>2</xdr:row>
      <xdr:rowOff>48499</xdr:rowOff>
    </xdr:from>
    <xdr:to>
      <xdr:col>15</xdr:col>
      <xdr:colOff>4298063</xdr:colOff>
      <xdr:row>4</xdr:row>
      <xdr:rowOff>238125</xdr:rowOff>
    </xdr:to>
    <xdr:pic>
      <xdr:nvPicPr>
        <xdr:cNvPr id="2" name="Picture 1">
          <a:extLst>
            <a:ext uri="{FF2B5EF4-FFF2-40B4-BE49-F238E27FC236}">
              <a16:creationId xmlns:a16="http://schemas.microsoft.com/office/drawing/2014/main" id="{40E4D63C-0844-42F8-A521-86AF0F0B3D9F}"/>
            </a:ext>
          </a:extLst>
        </xdr:cNvPr>
        <xdr:cNvPicPr>
          <a:picLocks noChangeAspect="1"/>
        </xdr:cNvPicPr>
      </xdr:nvPicPr>
      <xdr:blipFill>
        <a:blip xmlns:r="http://schemas.openxmlformats.org/officeDocument/2006/relationships" r:embed="rId1"/>
        <a:stretch>
          <a:fillRect/>
        </a:stretch>
      </xdr:blipFill>
      <xdr:spPr>
        <a:xfrm>
          <a:off x="16255987" y="535332"/>
          <a:ext cx="745251" cy="743135"/>
        </a:xfrm>
        <a:prstGeom prst="rect">
          <a:avLst/>
        </a:prstGeom>
      </xdr:spPr>
    </xdr:pic>
    <xdr:clientData/>
  </xdr:twoCellAnchor>
  <xdr:twoCellAnchor editAs="oneCell">
    <xdr:from>
      <xdr:col>15</xdr:col>
      <xdr:colOff>4482643</xdr:colOff>
      <xdr:row>2</xdr:row>
      <xdr:rowOff>15573</xdr:rowOff>
    </xdr:from>
    <xdr:to>
      <xdr:col>15</xdr:col>
      <xdr:colOff>5231943</xdr:colOff>
      <xdr:row>4</xdr:row>
      <xdr:rowOff>212119</xdr:rowOff>
    </xdr:to>
    <xdr:pic>
      <xdr:nvPicPr>
        <xdr:cNvPr id="3" name="Picture 2">
          <a:extLst>
            <a:ext uri="{FF2B5EF4-FFF2-40B4-BE49-F238E27FC236}">
              <a16:creationId xmlns:a16="http://schemas.microsoft.com/office/drawing/2014/main" id="{8EDB9C57-4A33-4902-BC17-B1C9EEC16EF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182643" y="502406"/>
          <a:ext cx="752475" cy="74688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13</xdr:col>
      <xdr:colOff>59263</xdr:colOff>
      <xdr:row>2</xdr:row>
      <xdr:rowOff>35799</xdr:rowOff>
    </xdr:from>
    <xdr:to>
      <xdr:col>13</xdr:col>
      <xdr:colOff>810864</xdr:colOff>
      <xdr:row>4</xdr:row>
      <xdr:rowOff>225425</xdr:rowOff>
    </xdr:to>
    <xdr:pic>
      <xdr:nvPicPr>
        <xdr:cNvPr id="2" name="Picture 1">
          <a:extLst>
            <a:ext uri="{FF2B5EF4-FFF2-40B4-BE49-F238E27FC236}">
              <a16:creationId xmlns:a16="http://schemas.microsoft.com/office/drawing/2014/main" id="{F8692FBE-83E7-44BC-B904-646A13B70AE5}"/>
            </a:ext>
          </a:extLst>
        </xdr:cNvPr>
        <xdr:cNvPicPr>
          <a:picLocks noChangeAspect="1"/>
        </xdr:cNvPicPr>
      </xdr:nvPicPr>
      <xdr:blipFill>
        <a:blip xmlns:r="http://schemas.openxmlformats.org/officeDocument/2006/relationships" r:embed="rId1"/>
        <a:stretch>
          <a:fillRect/>
        </a:stretch>
      </xdr:blipFill>
      <xdr:spPr>
        <a:xfrm>
          <a:off x="12784663" y="512049"/>
          <a:ext cx="751601" cy="732551"/>
        </a:xfrm>
        <a:prstGeom prst="rect">
          <a:avLst/>
        </a:prstGeom>
      </xdr:spPr>
    </xdr:pic>
    <xdr:clientData/>
  </xdr:twoCellAnchor>
  <xdr:twoCellAnchor editAs="oneCell">
    <xdr:from>
      <xdr:col>14</xdr:col>
      <xdr:colOff>30240</xdr:colOff>
      <xdr:row>2</xdr:row>
      <xdr:rowOff>21923</xdr:rowOff>
    </xdr:from>
    <xdr:to>
      <xdr:col>14</xdr:col>
      <xdr:colOff>827165</xdr:colOff>
      <xdr:row>4</xdr:row>
      <xdr:rowOff>221644</xdr:rowOff>
    </xdr:to>
    <xdr:pic>
      <xdr:nvPicPr>
        <xdr:cNvPr id="3" name="Picture 2">
          <a:extLst>
            <a:ext uri="{FF2B5EF4-FFF2-40B4-BE49-F238E27FC236}">
              <a16:creationId xmlns:a16="http://schemas.microsoft.com/office/drawing/2014/main" id="{8B29ABF6-3763-436E-BAB9-7BD8A49FA1C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622415" y="498173"/>
          <a:ext cx="796925" cy="742646"/>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8</xdr:col>
      <xdr:colOff>391593</xdr:colOff>
      <xdr:row>2</xdr:row>
      <xdr:rowOff>48499</xdr:rowOff>
    </xdr:from>
    <xdr:to>
      <xdr:col>9</xdr:col>
      <xdr:colOff>516661</xdr:colOff>
      <xdr:row>4</xdr:row>
      <xdr:rowOff>234950</xdr:rowOff>
    </xdr:to>
    <xdr:pic>
      <xdr:nvPicPr>
        <xdr:cNvPr id="2" name="Picture 1">
          <a:extLst>
            <a:ext uri="{FF2B5EF4-FFF2-40B4-BE49-F238E27FC236}">
              <a16:creationId xmlns:a16="http://schemas.microsoft.com/office/drawing/2014/main" id="{01A129D7-106F-4B30-A7C9-C21123C397D9}"/>
            </a:ext>
          </a:extLst>
        </xdr:cNvPr>
        <xdr:cNvPicPr>
          <a:picLocks noChangeAspect="1"/>
        </xdr:cNvPicPr>
      </xdr:nvPicPr>
      <xdr:blipFill>
        <a:blip xmlns:r="http://schemas.openxmlformats.org/officeDocument/2006/relationships" r:embed="rId1"/>
        <a:stretch>
          <a:fillRect/>
        </a:stretch>
      </xdr:blipFill>
      <xdr:spPr>
        <a:xfrm>
          <a:off x="12446010" y="535332"/>
          <a:ext cx="738901" cy="736785"/>
        </a:xfrm>
        <a:prstGeom prst="rect">
          <a:avLst/>
        </a:prstGeom>
      </xdr:spPr>
    </xdr:pic>
    <xdr:clientData/>
  </xdr:twoCellAnchor>
  <xdr:twoCellAnchor editAs="oneCell">
    <xdr:from>
      <xdr:col>9</xdr:col>
      <xdr:colOff>704416</xdr:colOff>
      <xdr:row>2</xdr:row>
      <xdr:rowOff>15573</xdr:rowOff>
    </xdr:from>
    <xdr:to>
      <xdr:col>10</xdr:col>
      <xdr:colOff>49308</xdr:colOff>
      <xdr:row>4</xdr:row>
      <xdr:rowOff>212119</xdr:rowOff>
    </xdr:to>
    <xdr:pic>
      <xdr:nvPicPr>
        <xdr:cNvPr id="3" name="Picture 2">
          <a:extLst>
            <a:ext uri="{FF2B5EF4-FFF2-40B4-BE49-F238E27FC236}">
              <a16:creationId xmlns:a16="http://schemas.microsoft.com/office/drawing/2014/main" id="{35C53550-1AEE-4513-A8DA-E8583D1B88A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72666" y="502406"/>
          <a:ext cx="752475" cy="746880"/>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5302253</xdr:colOff>
      <xdr:row>2</xdr:row>
      <xdr:rowOff>48499</xdr:rowOff>
    </xdr:from>
    <xdr:to>
      <xdr:col>4</xdr:col>
      <xdr:colOff>6047504</xdr:colOff>
      <xdr:row>4</xdr:row>
      <xdr:rowOff>241300</xdr:rowOff>
    </xdr:to>
    <xdr:pic>
      <xdr:nvPicPr>
        <xdr:cNvPr id="2" name="Picture 1">
          <a:extLst>
            <a:ext uri="{FF2B5EF4-FFF2-40B4-BE49-F238E27FC236}">
              <a16:creationId xmlns:a16="http://schemas.microsoft.com/office/drawing/2014/main" id="{19448816-71FB-4AED-B144-5EABC3BC9011}"/>
            </a:ext>
          </a:extLst>
        </xdr:cNvPr>
        <xdr:cNvPicPr>
          <a:picLocks noChangeAspect="1"/>
        </xdr:cNvPicPr>
      </xdr:nvPicPr>
      <xdr:blipFill>
        <a:blip xmlns:r="http://schemas.openxmlformats.org/officeDocument/2006/relationships" r:embed="rId1"/>
        <a:stretch>
          <a:fillRect/>
        </a:stretch>
      </xdr:blipFill>
      <xdr:spPr>
        <a:xfrm>
          <a:off x="11726336" y="535332"/>
          <a:ext cx="745251" cy="743135"/>
        </a:xfrm>
        <a:prstGeom prst="rect">
          <a:avLst/>
        </a:prstGeom>
      </xdr:spPr>
    </xdr:pic>
    <xdr:clientData/>
  </xdr:twoCellAnchor>
  <xdr:twoCellAnchor editAs="oneCell">
    <xdr:from>
      <xdr:col>4</xdr:col>
      <xdr:colOff>6254754</xdr:colOff>
      <xdr:row>2</xdr:row>
      <xdr:rowOff>47322</xdr:rowOff>
    </xdr:from>
    <xdr:to>
      <xdr:col>4</xdr:col>
      <xdr:colOff>7007229</xdr:colOff>
      <xdr:row>4</xdr:row>
      <xdr:rowOff>243868</xdr:rowOff>
    </xdr:to>
    <xdr:pic>
      <xdr:nvPicPr>
        <xdr:cNvPr id="3" name="Picture 2">
          <a:extLst>
            <a:ext uri="{FF2B5EF4-FFF2-40B4-BE49-F238E27FC236}">
              <a16:creationId xmlns:a16="http://schemas.microsoft.com/office/drawing/2014/main" id="{588ADC08-7E0F-4EAA-9C09-AD8797162E7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678837" y="534155"/>
          <a:ext cx="752475" cy="74688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615765</xdr:colOff>
      <xdr:row>2</xdr:row>
      <xdr:rowOff>111996</xdr:rowOff>
    </xdr:from>
    <xdr:to>
      <xdr:col>15</xdr:col>
      <xdr:colOff>355599</xdr:colOff>
      <xdr:row>5</xdr:row>
      <xdr:rowOff>40214</xdr:rowOff>
    </xdr:to>
    <xdr:pic>
      <xdr:nvPicPr>
        <xdr:cNvPr id="2" name="Picture 1">
          <a:extLst>
            <a:ext uri="{FF2B5EF4-FFF2-40B4-BE49-F238E27FC236}">
              <a16:creationId xmlns:a16="http://schemas.microsoft.com/office/drawing/2014/main" id="{831248D8-4AF6-49CD-B335-38E7BC51F5D2}"/>
            </a:ext>
          </a:extLst>
        </xdr:cNvPr>
        <xdr:cNvPicPr>
          <a:picLocks noChangeAspect="1"/>
        </xdr:cNvPicPr>
      </xdr:nvPicPr>
      <xdr:blipFill>
        <a:blip xmlns:r="http://schemas.openxmlformats.org/officeDocument/2006/relationships" r:embed="rId1"/>
        <a:stretch>
          <a:fillRect/>
        </a:stretch>
      </xdr:blipFill>
      <xdr:spPr>
        <a:xfrm>
          <a:off x="18977848" y="598829"/>
          <a:ext cx="745251" cy="743135"/>
        </a:xfrm>
        <a:prstGeom prst="rect">
          <a:avLst/>
        </a:prstGeom>
      </xdr:spPr>
    </xdr:pic>
    <xdr:clientData/>
  </xdr:twoCellAnchor>
  <xdr:twoCellAnchor editAs="oneCell">
    <xdr:from>
      <xdr:col>15</xdr:col>
      <xdr:colOff>584809</xdr:colOff>
      <xdr:row>2</xdr:row>
      <xdr:rowOff>110819</xdr:rowOff>
    </xdr:from>
    <xdr:to>
      <xdr:col>15</xdr:col>
      <xdr:colOff>1337284</xdr:colOff>
      <xdr:row>5</xdr:row>
      <xdr:rowOff>42782</xdr:rowOff>
    </xdr:to>
    <xdr:pic>
      <xdr:nvPicPr>
        <xdr:cNvPr id="3" name="Picture 2">
          <a:extLst>
            <a:ext uri="{FF2B5EF4-FFF2-40B4-BE49-F238E27FC236}">
              <a16:creationId xmlns:a16="http://schemas.microsoft.com/office/drawing/2014/main" id="{F568A919-710C-45CD-B1AE-17A8B8B27C3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952309" y="597652"/>
          <a:ext cx="752475" cy="74688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1223256</xdr:colOff>
      <xdr:row>1</xdr:row>
      <xdr:rowOff>228416</xdr:rowOff>
    </xdr:from>
    <xdr:to>
      <xdr:col>4</xdr:col>
      <xdr:colOff>1971682</xdr:colOff>
      <xdr:row>4</xdr:row>
      <xdr:rowOff>180976</xdr:rowOff>
    </xdr:to>
    <xdr:pic>
      <xdr:nvPicPr>
        <xdr:cNvPr id="2" name="Picture 1">
          <a:extLst>
            <a:ext uri="{FF2B5EF4-FFF2-40B4-BE49-F238E27FC236}">
              <a16:creationId xmlns:a16="http://schemas.microsoft.com/office/drawing/2014/main" id="{52F4C60B-103E-49B4-922A-9C6014FE36DC}"/>
            </a:ext>
          </a:extLst>
        </xdr:cNvPr>
        <xdr:cNvPicPr>
          <a:picLocks noChangeAspect="1"/>
        </xdr:cNvPicPr>
      </xdr:nvPicPr>
      <xdr:blipFill>
        <a:blip xmlns:r="http://schemas.openxmlformats.org/officeDocument/2006/relationships" r:embed="rId1"/>
        <a:stretch>
          <a:fillRect/>
        </a:stretch>
      </xdr:blipFill>
      <xdr:spPr>
        <a:xfrm>
          <a:off x="8642173" y="471833"/>
          <a:ext cx="748426" cy="746310"/>
        </a:xfrm>
        <a:prstGeom prst="rect">
          <a:avLst/>
        </a:prstGeom>
      </xdr:spPr>
    </xdr:pic>
    <xdr:clientData/>
  </xdr:twoCellAnchor>
  <xdr:twoCellAnchor editAs="oneCell">
    <xdr:from>
      <xdr:col>4</xdr:col>
      <xdr:colOff>2133155</xdr:colOff>
      <xdr:row>1</xdr:row>
      <xdr:rowOff>227239</xdr:rowOff>
    </xdr:from>
    <xdr:to>
      <xdr:col>4</xdr:col>
      <xdr:colOff>2888805</xdr:colOff>
      <xdr:row>4</xdr:row>
      <xdr:rowOff>183544</xdr:rowOff>
    </xdr:to>
    <xdr:pic>
      <xdr:nvPicPr>
        <xdr:cNvPr id="3" name="Picture 2">
          <a:extLst>
            <a:ext uri="{FF2B5EF4-FFF2-40B4-BE49-F238E27FC236}">
              <a16:creationId xmlns:a16="http://schemas.microsoft.com/office/drawing/2014/main" id="{BDEE23AD-2656-49A9-BD6A-C904BA4479C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552072" y="470656"/>
          <a:ext cx="755650" cy="75005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2356990</xdr:colOff>
      <xdr:row>2</xdr:row>
      <xdr:rowOff>16749</xdr:rowOff>
    </xdr:from>
    <xdr:to>
      <xdr:col>4</xdr:col>
      <xdr:colOff>3105416</xdr:colOff>
      <xdr:row>4</xdr:row>
      <xdr:rowOff>209550</xdr:rowOff>
    </xdr:to>
    <xdr:pic>
      <xdr:nvPicPr>
        <xdr:cNvPr id="2" name="Picture 1">
          <a:extLst>
            <a:ext uri="{FF2B5EF4-FFF2-40B4-BE49-F238E27FC236}">
              <a16:creationId xmlns:a16="http://schemas.microsoft.com/office/drawing/2014/main" id="{58B66205-2C5C-40B7-A176-7CCC0F6DFB57}"/>
            </a:ext>
          </a:extLst>
        </xdr:cNvPr>
        <xdr:cNvPicPr>
          <a:picLocks noChangeAspect="1"/>
        </xdr:cNvPicPr>
      </xdr:nvPicPr>
      <xdr:blipFill>
        <a:blip xmlns:r="http://schemas.openxmlformats.org/officeDocument/2006/relationships" r:embed="rId1"/>
        <a:stretch>
          <a:fillRect/>
        </a:stretch>
      </xdr:blipFill>
      <xdr:spPr>
        <a:xfrm>
          <a:off x="8900665" y="492999"/>
          <a:ext cx="748426" cy="745251"/>
        </a:xfrm>
        <a:prstGeom prst="rect">
          <a:avLst/>
        </a:prstGeom>
      </xdr:spPr>
    </xdr:pic>
    <xdr:clientData/>
  </xdr:twoCellAnchor>
  <xdr:twoCellAnchor editAs="oneCell">
    <xdr:from>
      <xdr:col>4</xdr:col>
      <xdr:colOff>3253131</xdr:colOff>
      <xdr:row>1</xdr:row>
      <xdr:rowOff>227239</xdr:rowOff>
    </xdr:from>
    <xdr:to>
      <xdr:col>4</xdr:col>
      <xdr:colOff>4002431</xdr:colOff>
      <xdr:row>4</xdr:row>
      <xdr:rowOff>180369</xdr:rowOff>
    </xdr:to>
    <xdr:pic>
      <xdr:nvPicPr>
        <xdr:cNvPr id="3" name="Picture 2">
          <a:extLst>
            <a:ext uri="{FF2B5EF4-FFF2-40B4-BE49-F238E27FC236}">
              <a16:creationId xmlns:a16="http://schemas.microsoft.com/office/drawing/2014/main" id="{00719516-5296-44C9-8680-AC09ECFF298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796806" y="465364"/>
          <a:ext cx="749300" cy="74688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2356990</xdr:colOff>
      <xdr:row>2</xdr:row>
      <xdr:rowOff>16749</xdr:rowOff>
    </xdr:from>
    <xdr:to>
      <xdr:col>4</xdr:col>
      <xdr:colOff>3105416</xdr:colOff>
      <xdr:row>4</xdr:row>
      <xdr:rowOff>209550</xdr:rowOff>
    </xdr:to>
    <xdr:pic>
      <xdr:nvPicPr>
        <xdr:cNvPr id="4" name="Picture 3">
          <a:extLst>
            <a:ext uri="{FF2B5EF4-FFF2-40B4-BE49-F238E27FC236}">
              <a16:creationId xmlns:a16="http://schemas.microsoft.com/office/drawing/2014/main" id="{BFA260E9-C74E-41B5-B074-053608740D5F}"/>
            </a:ext>
          </a:extLst>
        </xdr:cNvPr>
        <xdr:cNvPicPr>
          <a:picLocks noChangeAspect="1"/>
        </xdr:cNvPicPr>
      </xdr:nvPicPr>
      <xdr:blipFill>
        <a:blip xmlns:r="http://schemas.openxmlformats.org/officeDocument/2006/relationships" r:embed="rId1"/>
        <a:stretch>
          <a:fillRect/>
        </a:stretch>
      </xdr:blipFill>
      <xdr:spPr>
        <a:xfrm>
          <a:off x="8893521" y="492999"/>
          <a:ext cx="748426" cy="740489"/>
        </a:xfrm>
        <a:prstGeom prst="rect">
          <a:avLst/>
        </a:prstGeom>
      </xdr:spPr>
    </xdr:pic>
    <xdr:clientData/>
  </xdr:twoCellAnchor>
  <xdr:twoCellAnchor editAs="oneCell">
    <xdr:from>
      <xdr:col>4</xdr:col>
      <xdr:colOff>3253131</xdr:colOff>
      <xdr:row>1</xdr:row>
      <xdr:rowOff>227239</xdr:rowOff>
    </xdr:from>
    <xdr:to>
      <xdr:col>4</xdr:col>
      <xdr:colOff>4002431</xdr:colOff>
      <xdr:row>4</xdr:row>
      <xdr:rowOff>180369</xdr:rowOff>
    </xdr:to>
    <xdr:pic>
      <xdr:nvPicPr>
        <xdr:cNvPr id="6" name="Picture 5">
          <a:extLst>
            <a:ext uri="{FF2B5EF4-FFF2-40B4-BE49-F238E27FC236}">
              <a16:creationId xmlns:a16="http://schemas.microsoft.com/office/drawing/2014/main" id="{EDD23803-661E-41EC-A02B-6BCDA9640A8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789662" y="465364"/>
          <a:ext cx="749300" cy="742118"/>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17</xdr:col>
      <xdr:colOff>3639140</xdr:colOff>
      <xdr:row>2</xdr:row>
      <xdr:rowOff>48499</xdr:rowOff>
    </xdr:from>
    <xdr:to>
      <xdr:col>17</xdr:col>
      <xdr:colOff>4388889</xdr:colOff>
      <xdr:row>4</xdr:row>
      <xdr:rowOff>238125</xdr:rowOff>
    </xdr:to>
    <xdr:pic>
      <xdr:nvPicPr>
        <xdr:cNvPr id="2" name="Picture 1">
          <a:extLst>
            <a:ext uri="{FF2B5EF4-FFF2-40B4-BE49-F238E27FC236}">
              <a16:creationId xmlns:a16="http://schemas.microsoft.com/office/drawing/2014/main" id="{D7C91106-B093-4EF1-8313-717445595218}"/>
            </a:ext>
          </a:extLst>
        </xdr:cNvPr>
        <xdr:cNvPicPr>
          <a:picLocks noChangeAspect="1"/>
        </xdr:cNvPicPr>
      </xdr:nvPicPr>
      <xdr:blipFill>
        <a:blip xmlns:r="http://schemas.openxmlformats.org/officeDocument/2006/relationships" r:embed="rId1"/>
        <a:stretch>
          <a:fillRect/>
        </a:stretch>
      </xdr:blipFill>
      <xdr:spPr>
        <a:xfrm>
          <a:off x="18152859" y="524749"/>
          <a:ext cx="746574" cy="740489"/>
        </a:xfrm>
        <a:prstGeom prst="rect">
          <a:avLst/>
        </a:prstGeom>
      </xdr:spPr>
    </xdr:pic>
    <xdr:clientData/>
  </xdr:twoCellAnchor>
  <xdr:oneCellAnchor>
    <xdr:from>
      <xdr:col>17</xdr:col>
      <xdr:colOff>4509086</xdr:colOff>
      <xdr:row>2</xdr:row>
      <xdr:rowOff>15573</xdr:rowOff>
    </xdr:from>
    <xdr:ext cx="752475" cy="746880"/>
    <xdr:pic>
      <xdr:nvPicPr>
        <xdr:cNvPr id="4" name="Picture 3">
          <a:extLst>
            <a:ext uri="{FF2B5EF4-FFF2-40B4-BE49-F238E27FC236}">
              <a16:creationId xmlns:a16="http://schemas.microsoft.com/office/drawing/2014/main" id="{D6C4F2B7-97E4-46E1-B052-D6F16AC2196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22805" y="491823"/>
          <a:ext cx="752475" cy="746880"/>
        </a:xfrm>
        <a:prstGeom prst="rect">
          <a:avLst/>
        </a:prstGeom>
        <a:noFill/>
        <a:ln>
          <a:noFill/>
        </a:ln>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17</xdr:col>
      <xdr:colOff>3635190</xdr:colOff>
      <xdr:row>2</xdr:row>
      <xdr:rowOff>48499</xdr:rowOff>
    </xdr:from>
    <xdr:to>
      <xdr:col>17</xdr:col>
      <xdr:colOff>4380441</xdr:colOff>
      <xdr:row>4</xdr:row>
      <xdr:rowOff>238125</xdr:rowOff>
    </xdr:to>
    <xdr:pic>
      <xdr:nvPicPr>
        <xdr:cNvPr id="2" name="Picture 1">
          <a:extLst>
            <a:ext uri="{FF2B5EF4-FFF2-40B4-BE49-F238E27FC236}">
              <a16:creationId xmlns:a16="http://schemas.microsoft.com/office/drawing/2014/main" id="{57750A7C-3235-453D-9B00-379D4ABA98E5}"/>
            </a:ext>
          </a:extLst>
        </xdr:cNvPr>
        <xdr:cNvPicPr>
          <a:picLocks noChangeAspect="1"/>
        </xdr:cNvPicPr>
      </xdr:nvPicPr>
      <xdr:blipFill>
        <a:blip xmlns:r="http://schemas.openxmlformats.org/officeDocument/2006/relationships" r:embed="rId1"/>
        <a:stretch>
          <a:fillRect/>
        </a:stretch>
      </xdr:blipFill>
      <xdr:spPr>
        <a:xfrm>
          <a:off x="18219023" y="535332"/>
          <a:ext cx="745251" cy="743135"/>
        </a:xfrm>
        <a:prstGeom prst="rect">
          <a:avLst/>
        </a:prstGeom>
      </xdr:spPr>
    </xdr:pic>
    <xdr:clientData/>
  </xdr:twoCellAnchor>
  <xdr:twoCellAnchor editAs="oneCell">
    <xdr:from>
      <xdr:col>17</xdr:col>
      <xdr:colOff>4503814</xdr:colOff>
      <xdr:row>2</xdr:row>
      <xdr:rowOff>15573</xdr:rowOff>
    </xdr:from>
    <xdr:to>
      <xdr:col>17</xdr:col>
      <xdr:colOff>5256289</xdr:colOff>
      <xdr:row>4</xdr:row>
      <xdr:rowOff>212119</xdr:rowOff>
    </xdr:to>
    <xdr:pic>
      <xdr:nvPicPr>
        <xdr:cNvPr id="3" name="Picture 2">
          <a:extLst>
            <a:ext uri="{FF2B5EF4-FFF2-40B4-BE49-F238E27FC236}">
              <a16:creationId xmlns:a16="http://schemas.microsoft.com/office/drawing/2014/main" id="{468C9FFE-F5D9-4345-A7EB-499DD0BDDB3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363189" y="491823"/>
          <a:ext cx="752475" cy="752171"/>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14</xdr:col>
      <xdr:colOff>783132</xdr:colOff>
      <xdr:row>1</xdr:row>
      <xdr:rowOff>217076</xdr:rowOff>
    </xdr:from>
    <xdr:to>
      <xdr:col>15</xdr:col>
      <xdr:colOff>724050</xdr:colOff>
      <xdr:row>4</xdr:row>
      <xdr:rowOff>168577</xdr:rowOff>
    </xdr:to>
    <xdr:pic>
      <xdr:nvPicPr>
        <xdr:cNvPr id="4" name="Picture 3">
          <a:extLst>
            <a:ext uri="{FF2B5EF4-FFF2-40B4-BE49-F238E27FC236}">
              <a16:creationId xmlns:a16="http://schemas.microsoft.com/office/drawing/2014/main" id="{381550C4-7C5E-4863-8B8C-35DFF8BEE98C}"/>
            </a:ext>
          </a:extLst>
        </xdr:cNvPr>
        <xdr:cNvPicPr>
          <a:picLocks noChangeAspect="1"/>
        </xdr:cNvPicPr>
      </xdr:nvPicPr>
      <xdr:blipFill>
        <a:blip xmlns:r="http://schemas.openxmlformats.org/officeDocument/2006/relationships" r:embed="rId1"/>
        <a:stretch>
          <a:fillRect/>
        </a:stretch>
      </xdr:blipFill>
      <xdr:spPr>
        <a:xfrm>
          <a:off x="13651407" y="455201"/>
          <a:ext cx="807693" cy="732551"/>
        </a:xfrm>
        <a:prstGeom prst="rect">
          <a:avLst/>
        </a:prstGeom>
      </xdr:spPr>
    </xdr:pic>
    <xdr:clientData/>
  </xdr:twoCellAnchor>
  <xdr:oneCellAnchor>
    <xdr:from>
      <xdr:col>15</xdr:col>
      <xdr:colOff>792209</xdr:colOff>
      <xdr:row>1</xdr:row>
      <xdr:rowOff>180974</xdr:rowOff>
    </xdr:from>
    <xdr:ext cx="752475" cy="746880"/>
    <xdr:pic>
      <xdr:nvPicPr>
        <xdr:cNvPr id="5" name="Picture 4">
          <a:extLst>
            <a:ext uri="{FF2B5EF4-FFF2-40B4-BE49-F238E27FC236}">
              <a16:creationId xmlns:a16="http://schemas.microsoft.com/office/drawing/2014/main" id="{AB642A3E-37F9-43F2-9C94-8A2EA843C87F}"/>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527259" y="419099"/>
          <a:ext cx="752475" cy="746880"/>
        </a:xfrm>
        <a:prstGeom prst="rect">
          <a:avLst/>
        </a:prstGeom>
        <a:noFill/>
        <a:ln>
          <a:noFill/>
        </a:ln>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14</xdr:col>
      <xdr:colOff>658274</xdr:colOff>
      <xdr:row>1</xdr:row>
      <xdr:rowOff>230836</xdr:rowOff>
    </xdr:from>
    <xdr:to>
      <xdr:col>15</xdr:col>
      <xdr:colOff>592842</xdr:colOff>
      <xdr:row>4</xdr:row>
      <xdr:rowOff>170696</xdr:rowOff>
    </xdr:to>
    <xdr:pic>
      <xdr:nvPicPr>
        <xdr:cNvPr id="4" name="Picture 3">
          <a:extLst>
            <a:ext uri="{FF2B5EF4-FFF2-40B4-BE49-F238E27FC236}">
              <a16:creationId xmlns:a16="http://schemas.microsoft.com/office/drawing/2014/main" id="{382164D3-0581-4D83-A457-DE1265AD6574}"/>
            </a:ext>
          </a:extLst>
        </xdr:cNvPr>
        <xdr:cNvPicPr>
          <a:picLocks noChangeAspect="1"/>
        </xdr:cNvPicPr>
      </xdr:nvPicPr>
      <xdr:blipFill>
        <a:blip xmlns:r="http://schemas.openxmlformats.org/officeDocument/2006/relationships" r:embed="rId1"/>
        <a:stretch>
          <a:fillRect/>
        </a:stretch>
      </xdr:blipFill>
      <xdr:spPr>
        <a:xfrm>
          <a:off x="13526549" y="468961"/>
          <a:ext cx="801343" cy="720910"/>
        </a:xfrm>
        <a:prstGeom prst="rect">
          <a:avLst/>
        </a:prstGeom>
      </xdr:spPr>
    </xdr:pic>
    <xdr:clientData/>
  </xdr:twoCellAnchor>
  <xdr:oneCellAnchor>
    <xdr:from>
      <xdr:col>15</xdr:col>
      <xdr:colOff>702276</xdr:colOff>
      <xdr:row>1</xdr:row>
      <xdr:rowOff>202143</xdr:rowOff>
    </xdr:from>
    <xdr:ext cx="752475" cy="746880"/>
    <xdr:pic>
      <xdr:nvPicPr>
        <xdr:cNvPr id="5" name="Picture 4">
          <a:extLst>
            <a:ext uri="{FF2B5EF4-FFF2-40B4-BE49-F238E27FC236}">
              <a16:creationId xmlns:a16="http://schemas.microsoft.com/office/drawing/2014/main" id="{D381CF77-E07C-4B03-92D5-E4E433FC115F}"/>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437326" y="440268"/>
          <a:ext cx="752475" cy="746880"/>
        </a:xfrm>
        <a:prstGeom prst="rect">
          <a:avLst/>
        </a:prstGeom>
        <a:noFill/>
        <a:ln>
          <a:noFill/>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O55"/>
  <sheetViews>
    <sheetView tabSelected="1" workbookViewId="0"/>
  </sheetViews>
  <sheetFormatPr defaultColWidth="9.140625" defaultRowHeight="15" x14ac:dyDescent="0.25"/>
  <cols>
    <col min="1" max="1" width="9.140625" style="79" customWidth="1"/>
    <col min="2" max="16384" width="9.140625" style="79"/>
  </cols>
  <sheetData>
    <row r="1" spans="1:15" s="23" customFormat="1" x14ac:dyDescent="0.25">
      <c r="A1" s="91"/>
      <c r="C1" s="44"/>
      <c r="E1" s="51"/>
    </row>
    <row r="2" spans="1:15" s="23" customFormat="1" x14ac:dyDescent="0.25">
      <c r="A2" s="76"/>
      <c r="C2" s="44"/>
      <c r="E2" s="51"/>
    </row>
    <row r="3" spans="1:15" ht="21" x14ac:dyDescent="0.35">
      <c r="A3" s="1" t="s">
        <v>3</v>
      </c>
      <c r="B3" s="77"/>
      <c r="C3" s="77"/>
      <c r="D3" s="78"/>
      <c r="E3" s="78"/>
      <c r="F3" s="78"/>
      <c r="G3" s="78"/>
      <c r="H3" s="78"/>
      <c r="I3" s="78"/>
      <c r="J3" s="78"/>
      <c r="K3" s="78"/>
      <c r="L3" s="78"/>
      <c r="M3" s="78"/>
      <c r="N3" s="78"/>
      <c r="O3" s="78"/>
    </row>
    <row r="4" spans="1:15" ht="15.75" x14ac:dyDescent="0.25">
      <c r="A4" s="2" t="s">
        <v>9</v>
      </c>
      <c r="B4" s="78"/>
      <c r="C4" s="78"/>
      <c r="D4" s="78"/>
      <c r="E4" s="78"/>
      <c r="F4" s="78"/>
      <c r="G4" s="78"/>
      <c r="H4" s="78"/>
      <c r="I4" s="78"/>
      <c r="J4" s="78"/>
      <c r="K4" s="78"/>
      <c r="L4" s="78"/>
      <c r="M4" s="78"/>
      <c r="N4" s="78"/>
      <c r="O4" s="78"/>
    </row>
    <row r="5" spans="1:15" ht="15.75" x14ac:dyDescent="0.25">
      <c r="A5" s="2" t="s">
        <v>4</v>
      </c>
      <c r="B5" s="80"/>
      <c r="C5" s="80"/>
      <c r="D5" s="80"/>
      <c r="E5" s="78"/>
      <c r="F5" s="78"/>
      <c r="G5" s="78"/>
      <c r="H5" s="78"/>
      <c r="I5" s="78"/>
      <c r="J5" s="78"/>
      <c r="K5" s="78"/>
      <c r="L5" s="78"/>
      <c r="M5" s="78"/>
      <c r="N5" s="78"/>
      <c r="O5" s="78"/>
    </row>
    <row r="6" spans="1:15" ht="21" x14ac:dyDescent="0.35">
      <c r="A6" s="1"/>
      <c r="B6" s="77"/>
      <c r="C6" s="77"/>
      <c r="D6" s="78"/>
      <c r="E6" s="78"/>
      <c r="F6" s="78"/>
      <c r="G6" s="78"/>
      <c r="H6" s="78"/>
      <c r="I6" s="78"/>
      <c r="J6" s="78"/>
      <c r="K6" s="78"/>
      <c r="L6" s="78"/>
      <c r="M6" s="78"/>
      <c r="N6" s="78"/>
      <c r="O6" s="78"/>
    </row>
    <row r="7" spans="1:15" s="83" customFormat="1" ht="15.75" x14ac:dyDescent="0.25">
      <c r="A7" s="81" t="s">
        <v>426</v>
      </c>
      <c r="B7" s="81"/>
      <c r="C7" s="81"/>
      <c r="D7" s="81"/>
      <c r="E7" s="82"/>
      <c r="F7" s="81"/>
      <c r="G7" s="81"/>
      <c r="H7" s="81"/>
      <c r="I7" s="81"/>
      <c r="J7" s="81"/>
      <c r="K7" s="81"/>
      <c r="L7" s="81"/>
      <c r="M7" s="81"/>
      <c r="N7" s="81"/>
      <c r="O7" s="81"/>
    </row>
    <row r="8" spans="1:15" s="83" customFormat="1" ht="15.75" x14ac:dyDescent="0.25">
      <c r="A8" s="81" t="s">
        <v>425</v>
      </c>
      <c r="B8" s="81"/>
      <c r="C8" s="81"/>
      <c r="D8" s="81"/>
      <c r="E8" s="81"/>
      <c r="F8" s="81"/>
      <c r="G8" s="84"/>
      <c r="H8" s="81"/>
      <c r="I8" s="81"/>
      <c r="J8" s="81"/>
      <c r="K8" s="85"/>
      <c r="L8" s="81"/>
      <c r="M8" s="81"/>
      <c r="N8" s="81"/>
      <c r="O8" s="81"/>
    </row>
    <row r="9" spans="1:15" s="83" customFormat="1" ht="15.75" x14ac:dyDescent="0.25">
      <c r="A9" s="81"/>
      <c r="J9" s="81"/>
      <c r="K9" s="81"/>
      <c r="L9" s="81"/>
      <c r="M9" s="81"/>
      <c r="N9" s="81"/>
      <c r="O9" s="81"/>
    </row>
    <row r="10" spans="1:15" s="83" customFormat="1" ht="15.75" x14ac:dyDescent="0.25">
      <c r="A10" s="2" t="s">
        <v>5</v>
      </c>
      <c r="J10" s="81"/>
      <c r="K10" s="81"/>
      <c r="L10" s="81"/>
      <c r="M10" s="81"/>
      <c r="N10" s="81"/>
      <c r="O10" s="81"/>
    </row>
    <row r="11" spans="1:15" s="83" customFormat="1" ht="15.75" x14ac:dyDescent="0.25">
      <c r="A11" s="86"/>
      <c r="B11" s="81"/>
      <c r="C11" s="81"/>
      <c r="D11" s="81"/>
      <c r="E11" s="81"/>
      <c r="F11" s="81"/>
      <c r="G11" s="87"/>
      <c r="H11" s="81"/>
      <c r="I11" s="81"/>
      <c r="J11" s="81"/>
      <c r="K11" s="81"/>
      <c r="L11" s="81"/>
      <c r="M11" s="81"/>
      <c r="N11" s="2"/>
      <c r="O11" s="81"/>
    </row>
    <row r="12" spans="1:15" s="83" customFormat="1" ht="15.75" x14ac:dyDescent="0.25">
      <c r="A12" s="86"/>
      <c r="B12" s="81"/>
      <c r="C12" s="81"/>
      <c r="D12" s="81"/>
      <c r="E12" s="81"/>
      <c r="F12" s="81"/>
      <c r="G12" s="87"/>
      <c r="H12" s="81"/>
      <c r="I12" s="81"/>
      <c r="J12" s="81"/>
      <c r="K12" s="81"/>
      <c r="L12" s="81"/>
      <c r="M12" s="81"/>
      <c r="N12" s="81"/>
      <c r="O12" s="81"/>
    </row>
    <row r="13" spans="1:15" s="83" customFormat="1" ht="15.75" x14ac:dyDescent="0.25">
      <c r="A13" s="86"/>
      <c r="B13" s="81"/>
      <c r="C13" s="81"/>
      <c r="D13" s="81"/>
      <c r="E13" s="81"/>
      <c r="F13" s="81"/>
      <c r="G13" s="87"/>
      <c r="H13" s="81"/>
      <c r="I13" s="81"/>
      <c r="J13" s="81"/>
      <c r="K13" s="81"/>
      <c r="L13" s="81"/>
      <c r="M13" s="81"/>
      <c r="N13" s="81"/>
      <c r="O13" s="81"/>
    </row>
    <row r="14" spans="1:15" s="83" customFormat="1" ht="15.75" x14ac:dyDescent="0.25">
      <c r="A14" s="86"/>
      <c r="B14" s="81"/>
      <c r="C14" s="81"/>
      <c r="D14" s="81"/>
      <c r="E14" s="81"/>
      <c r="F14" s="81"/>
      <c r="G14" s="87"/>
      <c r="H14" s="81"/>
      <c r="I14" s="81"/>
      <c r="J14" s="81"/>
      <c r="K14" s="81"/>
      <c r="L14" s="81"/>
      <c r="M14" s="81"/>
      <c r="N14" s="81"/>
      <c r="O14" s="81"/>
    </row>
    <row r="15" spans="1:15" s="83" customFormat="1" ht="15.75" x14ac:dyDescent="0.25">
      <c r="A15" s="86"/>
      <c r="B15" s="81"/>
      <c r="C15" s="81"/>
      <c r="D15" s="81"/>
      <c r="E15" s="81"/>
      <c r="F15" s="81"/>
      <c r="G15" s="87"/>
      <c r="H15" s="81"/>
      <c r="I15" s="81"/>
      <c r="J15" s="81"/>
      <c r="K15" s="81"/>
      <c r="L15" s="81"/>
      <c r="M15" s="81"/>
      <c r="N15" s="81"/>
      <c r="O15" s="81"/>
    </row>
    <row r="16" spans="1:15" s="83" customFormat="1" ht="15.75" x14ac:dyDescent="0.25">
      <c r="A16" s="86"/>
      <c r="B16" s="81"/>
      <c r="C16" s="81"/>
      <c r="D16" s="81"/>
      <c r="E16" s="81"/>
      <c r="F16" s="81"/>
      <c r="G16" s="87"/>
      <c r="H16" s="81"/>
      <c r="I16" s="81"/>
      <c r="J16" s="81"/>
      <c r="K16" s="81"/>
      <c r="L16" s="81"/>
      <c r="M16" s="81"/>
      <c r="N16" s="81"/>
      <c r="O16" s="81"/>
    </row>
    <row r="17" spans="1:15" s="83" customFormat="1" ht="15.75" x14ac:dyDescent="0.25">
      <c r="A17" s="2" t="s">
        <v>6</v>
      </c>
      <c r="B17" s="81"/>
      <c r="C17" s="81"/>
      <c r="D17" s="81"/>
      <c r="E17" s="81"/>
      <c r="F17" s="81"/>
      <c r="G17" s="87"/>
      <c r="H17" s="81"/>
      <c r="I17" s="81"/>
      <c r="J17" s="81"/>
      <c r="K17" s="81"/>
      <c r="L17" s="81"/>
      <c r="M17" s="81"/>
      <c r="N17" s="81"/>
      <c r="O17" s="81"/>
    </row>
    <row r="18" spans="1:15" s="83" customFormat="1" ht="15.75" x14ac:dyDescent="0.25">
      <c r="B18" s="81"/>
      <c r="C18" s="81"/>
      <c r="D18" s="81"/>
      <c r="E18" s="81"/>
      <c r="F18" s="81"/>
      <c r="G18" s="87"/>
      <c r="H18" s="81"/>
      <c r="I18" s="81"/>
      <c r="J18" s="81"/>
      <c r="K18" s="81"/>
      <c r="L18" s="81"/>
      <c r="M18" s="81"/>
      <c r="N18" s="81"/>
      <c r="O18" s="81"/>
    </row>
    <row r="19" spans="1:15" s="83" customFormat="1" ht="15.75" x14ac:dyDescent="0.25">
      <c r="B19" s="81"/>
      <c r="C19" s="81"/>
      <c r="D19" s="81"/>
      <c r="E19" s="81"/>
      <c r="F19" s="81"/>
      <c r="G19" s="87"/>
      <c r="H19" s="81"/>
      <c r="I19" s="81"/>
      <c r="J19" s="81"/>
      <c r="K19" s="81"/>
      <c r="L19" s="81"/>
      <c r="M19" s="81"/>
      <c r="N19" s="81"/>
      <c r="O19" s="81"/>
    </row>
    <row r="20" spans="1:15" s="83" customFormat="1" ht="15.75" x14ac:dyDescent="0.25">
      <c r="B20" s="81"/>
      <c r="C20" s="81"/>
      <c r="D20" s="81"/>
      <c r="E20" s="81"/>
      <c r="F20" s="81"/>
      <c r="G20" s="87"/>
      <c r="H20" s="81"/>
      <c r="I20" s="81"/>
      <c r="J20" s="81"/>
      <c r="K20" s="81"/>
      <c r="L20" s="81"/>
      <c r="N20" s="81"/>
      <c r="O20" s="81"/>
    </row>
    <row r="21" spans="1:15" s="83" customFormat="1" ht="15.75" x14ac:dyDescent="0.25">
      <c r="B21" s="81"/>
      <c r="C21" s="81"/>
      <c r="D21" s="81"/>
      <c r="E21" s="81"/>
      <c r="F21" s="81"/>
      <c r="G21" s="87"/>
      <c r="H21" s="81"/>
      <c r="I21" s="81"/>
      <c r="J21" s="81"/>
      <c r="K21" s="81"/>
      <c r="L21" s="81"/>
      <c r="M21" s="81"/>
      <c r="N21" s="81"/>
      <c r="O21" s="81"/>
    </row>
    <row r="22" spans="1:15" s="83" customFormat="1" ht="15.75" x14ac:dyDescent="0.25">
      <c r="A22" s="2" t="s">
        <v>7</v>
      </c>
      <c r="B22" s="81"/>
      <c r="C22" s="81"/>
      <c r="D22" s="81"/>
      <c r="E22" s="81"/>
      <c r="F22" s="81"/>
      <c r="G22" s="87"/>
      <c r="H22" s="81"/>
      <c r="I22" s="81"/>
      <c r="J22" s="81"/>
      <c r="K22" s="81"/>
      <c r="L22" s="81"/>
      <c r="M22" s="81"/>
      <c r="N22" s="81"/>
      <c r="O22" s="81"/>
    </row>
    <row r="23" spans="1:15" s="83" customFormat="1" ht="15.75" x14ac:dyDescent="0.25">
      <c r="A23" s="88"/>
      <c r="B23" s="81"/>
      <c r="C23" s="81"/>
      <c r="D23" s="81"/>
      <c r="E23" s="81"/>
      <c r="F23" s="81"/>
      <c r="G23" s="87"/>
      <c r="H23" s="81"/>
      <c r="I23" s="81"/>
      <c r="J23" s="81"/>
      <c r="K23" s="81"/>
      <c r="L23" s="81"/>
      <c r="M23" s="81"/>
      <c r="N23" s="81"/>
      <c r="O23" s="81"/>
    </row>
    <row r="24" spans="1:15" s="83" customFormat="1" ht="15.75" x14ac:dyDescent="0.25">
      <c r="A24" s="81"/>
      <c r="B24" s="81"/>
      <c r="C24" s="81"/>
      <c r="D24" s="81"/>
      <c r="E24" s="81"/>
      <c r="F24" s="81"/>
      <c r="G24" s="87"/>
      <c r="H24" s="81"/>
      <c r="I24" s="81"/>
      <c r="J24" s="81"/>
      <c r="K24" s="81"/>
      <c r="L24" s="81"/>
      <c r="M24" s="81"/>
      <c r="N24" s="81"/>
      <c r="O24" s="81"/>
    </row>
    <row r="25" spans="1:15" s="83" customFormat="1" ht="15.75" x14ac:dyDescent="0.25">
      <c r="A25" s="81"/>
      <c r="B25" s="81"/>
      <c r="C25" s="81"/>
      <c r="D25" s="81"/>
      <c r="E25" s="81"/>
      <c r="F25" s="81"/>
      <c r="G25" s="87"/>
      <c r="H25" s="81"/>
      <c r="I25" s="81"/>
      <c r="J25" s="81"/>
      <c r="K25" s="81"/>
      <c r="L25" s="81"/>
      <c r="M25" s="81"/>
      <c r="N25" s="81"/>
      <c r="O25" s="81"/>
    </row>
    <row r="26" spans="1:15" s="83" customFormat="1" ht="15.75" x14ac:dyDescent="0.25">
      <c r="A26" s="81"/>
      <c r="B26" s="81"/>
      <c r="C26" s="81"/>
      <c r="D26" s="81"/>
      <c r="E26" s="81"/>
      <c r="F26" s="81"/>
      <c r="G26" s="87"/>
      <c r="H26" s="81"/>
      <c r="I26" s="81"/>
      <c r="J26" s="81"/>
      <c r="K26" s="81"/>
      <c r="L26" s="81"/>
      <c r="M26" s="81"/>
      <c r="N26" s="81"/>
      <c r="O26" s="81"/>
    </row>
    <row r="27" spans="1:15" s="83" customFormat="1" ht="15.75" x14ac:dyDescent="0.25">
      <c r="A27" s="81"/>
      <c r="B27" s="81"/>
      <c r="C27" s="81"/>
      <c r="D27" s="81"/>
      <c r="E27" s="81"/>
      <c r="F27" s="81"/>
      <c r="G27" s="87"/>
      <c r="H27" s="81"/>
      <c r="I27" s="81"/>
      <c r="J27" s="81"/>
      <c r="K27" s="81"/>
      <c r="L27" s="81"/>
      <c r="M27" s="81"/>
      <c r="N27" s="81"/>
      <c r="O27" s="81"/>
    </row>
    <row r="28" spans="1:15" s="83" customFormat="1" ht="15.75" x14ac:dyDescent="0.25">
      <c r="B28" s="81"/>
      <c r="C28" s="81"/>
      <c r="D28" s="81"/>
      <c r="E28" s="81"/>
      <c r="F28" s="81"/>
      <c r="G28" s="87"/>
      <c r="H28" s="81"/>
      <c r="I28" s="81"/>
      <c r="J28" s="81"/>
      <c r="K28" s="81"/>
      <c r="L28" s="81"/>
      <c r="M28" s="81"/>
      <c r="N28" s="81"/>
      <c r="O28" s="81"/>
    </row>
    <row r="29" spans="1:15" s="83" customFormat="1" ht="15.75" x14ac:dyDescent="0.25">
      <c r="B29" s="81"/>
      <c r="C29" s="81"/>
      <c r="D29" s="81"/>
      <c r="E29" s="81"/>
      <c r="F29" s="81"/>
      <c r="G29" s="87"/>
      <c r="H29" s="81"/>
      <c r="I29" s="81"/>
      <c r="J29" s="81"/>
      <c r="K29" s="81"/>
      <c r="L29" s="81"/>
      <c r="M29" s="81"/>
      <c r="N29" s="81"/>
      <c r="O29" s="81"/>
    </row>
    <row r="30" spans="1:15" s="83" customFormat="1" ht="15.75" x14ac:dyDescent="0.25">
      <c r="B30" s="81"/>
      <c r="C30" s="81"/>
      <c r="D30" s="81"/>
      <c r="E30" s="81"/>
      <c r="F30" s="81"/>
      <c r="G30" s="87"/>
      <c r="H30" s="81"/>
      <c r="I30" s="81"/>
      <c r="J30" s="81"/>
      <c r="K30" s="81"/>
      <c r="L30" s="81"/>
      <c r="M30" s="81"/>
      <c r="N30" s="81"/>
      <c r="O30" s="81"/>
    </row>
    <row r="31" spans="1:15" s="83" customFormat="1" ht="15.75" x14ac:dyDescent="0.25">
      <c r="A31" s="89" t="s">
        <v>8</v>
      </c>
      <c r="B31" s="81"/>
      <c r="C31" s="81"/>
      <c r="D31" s="81"/>
      <c r="E31" s="81"/>
      <c r="F31" s="81"/>
      <c r="G31" s="87"/>
      <c r="H31" s="81"/>
      <c r="I31" s="81"/>
      <c r="J31" s="81"/>
      <c r="K31" s="81"/>
      <c r="L31" s="81"/>
      <c r="M31" s="81"/>
      <c r="N31" s="81"/>
      <c r="O31" s="81"/>
    </row>
    <row r="32" spans="1:15" s="83" customFormat="1" ht="15.75" x14ac:dyDescent="0.25">
      <c r="B32" s="81"/>
      <c r="C32" s="81"/>
      <c r="D32" s="81"/>
      <c r="E32" s="81"/>
      <c r="F32" s="81"/>
      <c r="G32" s="87"/>
      <c r="H32" s="81"/>
      <c r="I32" s="81"/>
      <c r="J32" s="81"/>
      <c r="K32" s="81"/>
      <c r="L32" s="81"/>
      <c r="M32" s="81"/>
      <c r="N32" s="81"/>
      <c r="O32" s="81"/>
    </row>
    <row r="33" spans="1:15" s="83" customFormat="1" ht="15.75" x14ac:dyDescent="0.25">
      <c r="B33" s="81"/>
      <c r="C33" s="81"/>
      <c r="D33" s="81"/>
      <c r="E33" s="81"/>
      <c r="F33" s="81"/>
      <c r="G33" s="87"/>
      <c r="H33" s="81"/>
      <c r="I33" s="81"/>
      <c r="J33" s="81"/>
      <c r="K33" s="81"/>
      <c r="L33" s="81"/>
      <c r="M33" s="81"/>
      <c r="N33" s="81"/>
      <c r="O33" s="81"/>
    </row>
    <row r="34" spans="1:15" s="83" customFormat="1" ht="15.75" x14ac:dyDescent="0.25">
      <c r="B34" s="81"/>
      <c r="C34" s="81"/>
      <c r="D34" s="81"/>
      <c r="E34" s="81"/>
      <c r="F34" s="81"/>
      <c r="G34" s="87"/>
      <c r="H34" s="81"/>
      <c r="I34" s="81"/>
      <c r="J34" s="81"/>
      <c r="K34" s="81"/>
      <c r="L34" s="81"/>
      <c r="M34" s="81"/>
      <c r="N34" s="81"/>
      <c r="O34" s="81"/>
    </row>
    <row r="35" spans="1:15" x14ac:dyDescent="0.25">
      <c r="B35" s="78"/>
      <c r="C35" s="78"/>
      <c r="D35" s="78"/>
      <c r="F35" s="78"/>
      <c r="G35" s="78"/>
      <c r="H35" s="78"/>
      <c r="I35" s="78"/>
      <c r="J35" s="78"/>
      <c r="K35" s="78"/>
      <c r="L35" s="78"/>
      <c r="M35" s="78"/>
      <c r="N35" s="78"/>
      <c r="O35" s="78"/>
    </row>
    <row r="36" spans="1:15" x14ac:dyDescent="0.25">
      <c r="B36" s="78"/>
      <c r="C36" s="78"/>
      <c r="D36" s="78"/>
      <c r="F36" s="78"/>
      <c r="G36" s="78"/>
      <c r="H36" s="78"/>
      <c r="I36" s="78"/>
      <c r="J36" s="78"/>
      <c r="K36" s="78"/>
      <c r="L36" s="78"/>
      <c r="M36" s="78"/>
      <c r="N36" s="78"/>
      <c r="O36" s="78"/>
    </row>
    <row r="37" spans="1:15" x14ac:dyDescent="0.25">
      <c r="B37" s="78"/>
      <c r="C37" s="78"/>
      <c r="D37" s="78"/>
      <c r="F37" s="78"/>
      <c r="G37" s="78"/>
      <c r="H37" s="78"/>
      <c r="I37" s="78"/>
      <c r="J37" s="78"/>
      <c r="K37" s="78"/>
      <c r="L37" s="78"/>
      <c r="M37" s="78"/>
      <c r="N37" s="78"/>
      <c r="O37" s="78"/>
    </row>
    <row r="38" spans="1:15" ht="15.75" x14ac:dyDescent="0.25">
      <c r="B38" s="78"/>
      <c r="C38" s="81"/>
      <c r="D38" s="78"/>
      <c r="F38" s="78"/>
      <c r="G38" s="78"/>
      <c r="H38" s="78"/>
      <c r="I38" s="78"/>
      <c r="J38" s="78"/>
      <c r="K38" s="78"/>
      <c r="L38" s="78"/>
      <c r="M38" s="78"/>
      <c r="N38" s="78"/>
      <c r="O38" s="78"/>
    </row>
    <row r="39" spans="1:15" x14ac:dyDescent="0.25">
      <c r="B39" s="78"/>
      <c r="C39" s="90" t="s">
        <v>10</v>
      </c>
      <c r="D39" s="78"/>
      <c r="F39" s="78"/>
      <c r="G39" s="78"/>
      <c r="H39" s="78"/>
      <c r="I39" s="78"/>
      <c r="J39" s="78"/>
      <c r="K39" s="78"/>
      <c r="L39" s="78"/>
      <c r="M39" s="78"/>
      <c r="N39" s="78"/>
      <c r="O39" s="78"/>
    </row>
    <row r="40" spans="1:15" ht="15.75" x14ac:dyDescent="0.25">
      <c r="B40" s="78"/>
      <c r="C40" s="83"/>
      <c r="D40" s="78"/>
      <c r="F40" s="78"/>
      <c r="G40" s="78"/>
      <c r="H40" s="78"/>
      <c r="I40" s="78"/>
      <c r="J40" s="78"/>
      <c r="K40" s="78"/>
      <c r="L40" s="78"/>
      <c r="M40" s="78"/>
      <c r="N40" s="78"/>
      <c r="O40" s="78"/>
    </row>
    <row r="41" spans="1:15" x14ac:dyDescent="0.25">
      <c r="B41" s="78"/>
      <c r="D41" s="78"/>
      <c r="F41" s="78"/>
      <c r="G41" s="78"/>
      <c r="H41" s="78"/>
      <c r="I41" s="78"/>
      <c r="J41" s="78"/>
      <c r="K41" s="78"/>
      <c r="L41" s="78"/>
      <c r="M41" s="78"/>
      <c r="N41" s="78"/>
      <c r="O41" s="78"/>
    </row>
    <row r="42" spans="1:15" x14ac:dyDescent="0.25">
      <c r="B42" s="78"/>
      <c r="C42" s="78"/>
      <c r="D42" s="78"/>
      <c r="F42" s="78"/>
      <c r="G42" s="78"/>
      <c r="H42" s="78"/>
      <c r="I42" s="78"/>
      <c r="J42" s="78"/>
      <c r="K42" s="78"/>
      <c r="L42" s="78"/>
      <c r="M42" s="78"/>
      <c r="N42" s="78"/>
      <c r="O42" s="78"/>
    </row>
    <row r="43" spans="1:15" x14ac:dyDescent="0.25">
      <c r="B43" s="78"/>
      <c r="C43" s="78"/>
      <c r="D43" s="78"/>
      <c r="F43" s="78"/>
      <c r="G43" s="78"/>
      <c r="H43" s="78"/>
      <c r="I43" s="78"/>
      <c r="J43" s="78"/>
      <c r="K43" s="78"/>
      <c r="L43" s="78"/>
      <c r="M43" s="78"/>
      <c r="N43" s="78"/>
      <c r="O43" s="78"/>
    </row>
    <row r="44" spans="1:15" x14ac:dyDescent="0.25">
      <c r="B44" s="78"/>
      <c r="C44" s="78"/>
      <c r="D44" s="78"/>
      <c r="F44" s="78"/>
      <c r="G44" s="78"/>
      <c r="H44" s="78"/>
      <c r="I44" s="78"/>
      <c r="J44" s="78"/>
      <c r="K44" s="78"/>
      <c r="L44" s="78"/>
      <c r="M44" s="78"/>
      <c r="N44" s="78"/>
      <c r="O44" s="78"/>
    </row>
    <row r="45" spans="1:15" x14ac:dyDescent="0.25">
      <c r="B45" s="78"/>
      <c r="C45" s="78"/>
      <c r="D45" s="78"/>
      <c r="E45" s="90"/>
      <c r="F45" s="78"/>
      <c r="G45" s="78"/>
      <c r="H45" s="78"/>
      <c r="I45" s="78"/>
      <c r="J45" s="78"/>
      <c r="K45" s="78"/>
      <c r="L45" s="78"/>
      <c r="M45" s="78"/>
      <c r="N45" s="78"/>
      <c r="O45" s="78"/>
    </row>
    <row r="46" spans="1:15" x14ac:dyDescent="0.25">
      <c r="A46" s="78"/>
      <c r="B46" s="78"/>
      <c r="C46" s="78"/>
      <c r="D46" s="78"/>
      <c r="E46" s="78"/>
      <c r="F46" s="78"/>
      <c r="G46" s="78"/>
      <c r="H46" s="78"/>
      <c r="I46" s="78"/>
      <c r="J46" s="78"/>
      <c r="K46" s="78"/>
      <c r="L46" s="78"/>
      <c r="M46" s="78"/>
      <c r="N46" s="78"/>
      <c r="O46" s="78"/>
    </row>
    <row r="47" spans="1:15" x14ac:dyDescent="0.25">
      <c r="A47" s="78"/>
      <c r="B47" s="78"/>
      <c r="C47" s="78"/>
      <c r="D47" s="78"/>
      <c r="E47" s="78"/>
      <c r="F47" s="78"/>
      <c r="G47" s="78"/>
      <c r="H47" s="78"/>
      <c r="I47" s="78"/>
      <c r="J47" s="78"/>
      <c r="K47" s="78"/>
      <c r="L47" s="78"/>
      <c r="M47" s="78"/>
      <c r="N47" s="78"/>
      <c r="O47" s="78"/>
    </row>
    <row r="48" spans="1:15" x14ac:dyDescent="0.25">
      <c r="A48" s="78"/>
      <c r="B48" s="78"/>
      <c r="C48" s="78"/>
      <c r="D48" s="78"/>
      <c r="E48" s="78"/>
      <c r="F48" s="78"/>
      <c r="G48" s="78"/>
      <c r="H48" s="78"/>
      <c r="I48" s="78"/>
      <c r="J48" s="78"/>
      <c r="K48" s="78"/>
      <c r="L48" s="78"/>
      <c r="M48" s="78"/>
      <c r="N48" s="78"/>
      <c r="O48" s="78"/>
    </row>
    <row r="49" spans="1:15" x14ac:dyDescent="0.25">
      <c r="A49" s="78"/>
      <c r="B49" s="78"/>
      <c r="C49" s="78"/>
      <c r="D49" s="78"/>
      <c r="E49" s="78"/>
      <c r="F49" s="78"/>
      <c r="G49" s="78"/>
      <c r="H49" s="78"/>
      <c r="I49" s="78"/>
      <c r="J49" s="78"/>
      <c r="K49" s="78"/>
      <c r="L49" s="78"/>
      <c r="M49" s="78"/>
      <c r="N49" s="78"/>
      <c r="O49" s="78"/>
    </row>
    <row r="50" spans="1:15" x14ac:dyDescent="0.25">
      <c r="B50" s="78"/>
      <c r="C50" s="78"/>
      <c r="D50" s="78"/>
      <c r="E50" s="78"/>
      <c r="F50" s="78"/>
      <c r="G50" s="78"/>
      <c r="H50" s="78"/>
      <c r="I50" s="78"/>
      <c r="J50" s="78"/>
      <c r="K50" s="78"/>
      <c r="L50" s="78"/>
      <c r="M50" s="78"/>
      <c r="N50" s="78"/>
      <c r="O50" s="78"/>
    </row>
    <row r="51" spans="1:15" x14ac:dyDescent="0.25">
      <c r="A51" s="78"/>
      <c r="B51" s="78"/>
      <c r="C51" s="78"/>
      <c r="D51" s="78"/>
      <c r="E51" s="78"/>
      <c r="F51" s="78"/>
      <c r="G51" s="78"/>
      <c r="H51" s="78"/>
      <c r="I51" s="78"/>
      <c r="J51" s="78"/>
      <c r="K51" s="78"/>
      <c r="L51" s="78"/>
      <c r="M51" s="78"/>
      <c r="N51" s="78"/>
      <c r="O51" s="78"/>
    </row>
    <row r="52" spans="1:15" x14ac:dyDescent="0.25">
      <c r="B52" s="78"/>
      <c r="C52" s="78"/>
      <c r="D52" s="78"/>
      <c r="E52" s="78"/>
      <c r="F52" s="78"/>
      <c r="G52" s="78"/>
      <c r="H52" s="78"/>
      <c r="I52" s="78"/>
      <c r="J52" s="78"/>
      <c r="K52" s="78"/>
      <c r="L52" s="78"/>
      <c r="M52" s="78"/>
      <c r="N52" s="78"/>
      <c r="O52" s="78"/>
    </row>
    <row r="53" spans="1:15" x14ac:dyDescent="0.25">
      <c r="J53" s="78"/>
      <c r="K53" s="78"/>
      <c r="L53" s="78"/>
      <c r="M53" s="78"/>
      <c r="N53" s="78"/>
      <c r="O53" s="78"/>
    </row>
    <row r="54" spans="1:15" x14ac:dyDescent="0.25">
      <c r="J54" s="78"/>
      <c r="K54" s="78"/>
      <c r="L54" s="78"/>
      <c r="M54" s="78"/>
      <c r="N54" s="78"/>
      <c r="O54" s="78"/>
    </row>
    <row r="55" spans="1:15" x14ac:dyDescent="0.25">
      <c r="J55" s="78"/>
      <c r="K55" s="78"/>
      <c r="L55" s="78"/>
      <c r="M55" s="78"/>
      <c r="N55" s="78"/>
      <c r="O55" s="78"/>
    </row>
  </sheetData>
  <sheetProtection selectLockedCells="1"/>
  <printOptions horizontalCentered="1"/>
  <pageMargins left="0.39370078740157483" right="0.39370078740157483" top="0.39370078740157483" bottom="0.39370078740157483" header="0.31496062992125984" footer="0.31496062992125984"/>
  <pageSetup paperSize="9" scale="6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F45"/>
  <sheetViews>
    <sheetView workbookViewId="0">
      <selection activeCell="C9" sqref="C9"/>
    </sheetView>
  </sheetViews>
  <sheetFormatPr defaultColWidth="9.140625" defaultRowHeight="15" x14ac:dyDescent="0.25"/>
  <cols>
    <col min="1" max="1" width="4.140625" style="23" customWidth="1"/>
    <col min="2" max="2" width="41.42578125" style="44" customWidth="1"/>
    <col min="3" max="3" width="15.140625" style="44" customWidth="1"/>
    <col min="4" max="4" width="17.7109375" style="23" customWidth="1"/>
    <col min="5" max="5" width="52" style="51" customWidth="1"/>
    <col min="6" max="6" width="52" style="23" customWidth="1"/>
    <col min="7" max="16384" width="9.140625" style="23"/>
  </cols>
  <sheetData>
    <row r="1" spans="2:6" ht="18.75" x14ac:dyDescent="0.25">
      <c r="B1" s="33"/>
    </row>
    <row r="2" spans="2:6" ht="18.75" x14ac:dyDescent="0.25">
      <c r="B2" s="33"/>
    </row>
    <row r="4" spans="2:6" ht="28.5" x14ac:dyDescent="0.25">
      <c r="B4" s="34" t="s">
        <v>51</v>
      </c>
    </row>
    <row r="5" spans="2:6" ht="21" x14ac:dyDescent="0.25">
      <c r="B5" s="35" t="s">
        <v>263</v>
      </c>
      <c r="C5" s="51"/>
      <c r="D5" s="51"/>
    </row>
    <row r="7" spans="2:6" x14ac:dyDescent="0.25">
      <c r="B7" s="7" t="s">
        <v>172</v>
      </c>
      <c r="C7" s="7" t="s">
        <v>173</v>
      </c>
      <c r="D7" s="3" t="s">
        <v>174</v>
      </c>
      <c r="E7" s="3" t="s">
        <v>171</v>
      </c>
    </row>
    <row r="8" spans="2:6" x14ac:dyDescent="0.25">
      <c r="B8" s="326" t="s">
        <v>114</v>
      </c>
      <c r="C8" s="326"/>
      <c r="D8" s="327"/>
      <c r="E8" s="327"/>
    </row>
    <row r="9" spans="2:6" x14ac:dyDescent="0.25">
      <c r="B9" s="122" t="s">
        <v>116</v>
      </c>
      <c r="C9" s="373" t="s">
        <v>500</v>
      </c>
      <c r="D9" s="24" t="s">
        <v>56</v>
      </c>
      <c r="E9" s="351"/>
    </row>
    <row r="10" spans="2:6" x14ac:dyDescent="0.25">
      <c r="B10" s="122" t="s">
        <v>117</v>
      </c>
      <c r="C10" s="226">
        <v>140</v>
      </c>
      <c r="D10" s="24" t="s">
        <v>56</v>
      </c>
      <c r="E10" s="351"/>
    </row>
    <row r="11" spans="2:6" x14ac:dyDescent="0.25">
      <c r="B11" s="326" t="s">
        <v>115</v>
      </c>
      <c r="C11" s="326"/>
      <c r="D11" s="327"/>
      <c r="E11" s="327"/>
    </row>
    <row r="12" spans="2:6" ht="27.75" customHeight="1" x14ac:dyDescent="0.25">
      <c r="B12" s="40" t="s">
        <v>393</v>
      </c>
      <c r="C12" s="227" t="s">
        <v>491</v>
      </c>
      <c r="D12" s="59" t="s">
        <v>277</v>
      </c>
      <c r="E12" s="59"/>
    </row>
    <row r="13" spans="2:6" x14ac:dyDescent="0.25">
      <c r="B13" s="122" t="s">
        <v>118</v>
      </c>
      <c r="C13" s="60">
        <v>1991</v>
      </c>
      <c r="D13" s="24" t="s">
        <v>56</v>
      </c>
      <c r="E13" s="24"/>
    </row>
    <row r="14" spans="2:6" ht="27.75" customHeight="1" x14ac:dyDescent="0.25">
      <c r="B14" s="122" t="s">
        <v>394</v>
      </c>
      <c r="C14" s="63">
        <v>874</v>
      </c>
      <c r="D14" s="24" t="s">
        <v>56</v>
      </c>
      <c r="E14" s="122" t="s">
        <v>260</v>
      </c>
    </row>
    <row r="15" spans="2:6" x14ac:dyDescent="0.25">
      <c r="B15" s="122" t="s">
        <v>119</v>
      </c>
      <c r="C15" s="60">
        <v>1991</v>
      </c>
      <c r="D15" s="24" t="s">
        <v>56</v>
      </c>
      <c r="E15" s="28" t="s">
        <v>434</v>
      </c>
    </row>
    <row r="16" spans="2:6" ht="27.75" customHeight="1" x14ac:dyDescent="0.2">
      <c r="B16" s="28" t="s">
        <v>120</v>
      </c>
      <c r="C16" s="63">
        <v>2</v>
      </c>
      <c r="D16" s="24" t="s">
        <v>56</v>
      </c>
      <c r="E16" s="122" t="s">
        <v>180</v>
      </c>
      <c r="F16" s="220"/>
    </row>
    <row r="17" spans="1:6" ht="15" customHeight="1" x14ac:dyDescent="0.25">
      <c r="B17" s="28" t="s">
        <v>121</v>
      </c>
      <c r="C17" s="228">
        <v>0.77</v>
      </c>
      <c r="D17" s="24" t="s">
        <v>56</v>
      </c>
      <c r="E17" s="67"/>
      <c r="F17" s="54"/>
    </row>
    <row r="18" spans="1:6" ht="24" x14ac:dyDescent="0.25">
      <c r="B18" s="28" t="s">
        <v>463</v>
      </c>
      <c r="C18" s="228">
        <v>1</v>
      </c>
      <c r="D18" s="24" t="s">
        <v>56</v>
      </c>
      <c r="E18" s="67"/>
    </row>
    <row r="19" spans="1:6" s="68" customFormat="1" ht="27" customHeight="1" x14ac:dyDescent="0.2">
      <c r="A19" s="23"/>
      <c r="B19" s="122" t="s">
        <v>122</v>
      </c>
      <c r="C19" s="229">
        <v>0.15</v>
      </c>
      <c r="D19" s="24" t="s">
        <v>56</v>
      </c>
      <c r="E19" s="109" t="s">
        <v>181</v>
      </c>
      <c r="F19" s="221"/>
    </row>
    <row r="20" spans="1:6" x14ac:dyDescent="0.25">
      <c r="B20" s="354" t="s">
        <v>123</v>
      </c>
      <c r="C20" s="354"/>
      <c r="D20" s="354"/>
      <c r="E20" s="354"/>
      <c r="F20" s="54"/>
    </row>
    <row r="21" spans="1:6" ht="24" customHeight="1" x14ac:dyDescent="0.25">
      <c r="B21" s="40" t="s">
        <v>392</v>
      </c>
      <c r="C21" s="227" t="s">
        <v>491</v>
      </c>
      <c r="D21" s="59" t="s">
        <v>277</v>
      </c>
      <c r="E21" s="59"/>
      <c r="F21" s="54"/>
    </row>
    <row r="22" spans="1:6" x14ac:dyDescent="0.2">
      <c r="B22" s="122" t="s">
        <v>139</v>
      </c>
      <c r="C22" s="60">
        <v>1</v>
      </c>
      <c r="D22" s="24" t="s">
        <v>56</v>
      </c>
      <c r="E22" s="114"/>
      <c r="F22" s="222"/>
    </row>
    <row r="23" spans="1:6" ht="24" x14ac:dyDescent="0.2">
      <c r="B23" s="122" t="s">
        <v>394</v>
      </c>
      <c r="C23" s="60">
        <v>122</v>
      </c>
      <c r="D23" s="24" t="s">
        <v>56</v>
      </c>
      <c r="E23" s="114" t="s">
        <v>260</v>
      </c>
      <c r="F23" s="222"/>
    </row>
    <row r="24" spans="1:6" ht="27.75" customHeight="1" x14ac:dyDescent="0.25">
      <c r="B24" s="122" t="s">
        <v>124</v>
      </c>
      <c r="C24" s="60">
        <v>192</v>
      </c>
      <c r="D24" s="24" t="s">
        <v>56</v>
      </c>
      <c r="E24" s="122" t="s">
        <v>182</v>
      </c>
      <c r="F24" s="54"/>
    </row>
    <row r="25" spans="1:6" x14ac:dyDescent="0.25">
      <c r="B25" s="122" t="s">
        <v>119</v>
      </c>
      <c r="C25" s="63">
        <v>1991</v>
      </c>
      <c r="D25" s="24" t="s">
        <v>56</v>
      </c>
      <c r="E25" s="28" t="s">
        <v>434</v>
      </c>
      <c r="F25" s="54"/>
    </row>
    <row r="27" spans="1:6" ht="57" customHeight="1" x14ac:dyDescent="0.25">
      <c r="B27" s="9" t="s">
        <v>125</v>
      </c>
      <c r="C27" s="21" t="s">
        <v>126</v>
      </c>
      <c r="D27" s="49" t="s">
        <v>127</v>
      </c>
      <c r="E27" s="21" t="s">
        <v>112</v>
      </c>
      <c r="F27" s="50" t="s">
        <v>171</v>
      </c>
    </row>
    <row r="28" spans="1:6" ht="27.6" customHeight="1" x14ac:dyDescent="0.25">
      <c r="B28" s="40" t="s">
        <v>291</v>
      </c>
      <c r="C28" s="62" t="s">
        <v>492</v>
      </c>
      <c r="D28" s="136" t="s">
        <v>492</v>
      </c>
      <c r="E28" s="18"/>
      <c r="F28" s="16"/>
    </row>
    <row r="29" spans="1:6" ht="27.75" customHeight="1" x14ac:dyDescent="0.2">
      <c r="B29" s="122" t="s">
        <v>394</v>
      </c>
      <c r="C29" s="60">
        <v>1359</v>
      </c>
      <c r="D29" s="190">
        <v>1515</v>
      </c>
      <c r="E29" s="52">
        <f>SUM(C29:D29)</f>
        <v>2874</v>
      </c>
      <c r="F29" s="114" t="s">
        <v>260</v>
      </c>
    </row>
    <row r="30" spans="1:6" x14ac:dyDescent="0.25">
      <c r="B30" s="223" t="s">
        <v>119</v>
      </c>
      <c r="C30" s="60">
        <v>2183</v>
      </c>
      <c r="D30" s="190">
        <v>5390</v>
      </c>
      <c r="E30" s="52">
        <f>SUM(C30:D30)</f>
        <v>7573</v>
      </c>
      <c r="F30" s="28" t="s">
        <v>434</v>
      </c>
    </row>
    <row r="31" spans="1:6" x14ac:dyDescent="0.25">
      <c r="B31" s="219" t="s">
        <v>128</v>
      </c>
      <c r="C31" s="230">
        <v>0.98399999999999999</v>
      </c>
      <c r="D31" s="230">
        <f>582/1497</f>
        <v>0.38877755511022044</v>
      </c>
      <c r="E31" s="355"/>
      <c r="F31" s="224"/>
    </row>
    <row r="32" spans="1:6" x14ac:dyDescent="0.25">
      <c r="B32" s="219" t="s">
        <v>130</v>
      </c>
      <c r="C32" s="231">
        <v>1</v>
      </c>
      <c r="D32" s="231">
        <f>1118/1497</f>
        <v>0.74682698730794927</v>
      </c>
      <c r="E32" s="356"/>
      <c r="F32" s="224"/>
    </row>
    <row r="33" spans="2:6" x14ac:dyDescent="0.25">
      <c r="B33" s="219" t="s">
        <v>129</v>
      </c>
      <c r="C33" s="231">
        <v>3.8199999999999998E-2</v>
      </c>
      <c r="D33" s="231"/>
      <c r="E33" s="357"/>
      <c r="F33" s="224"/>
    </row>
    <row r="34" spans="2:6" x14ac:dyDescent="0.25">
      <c r="B34" s="223" t="s">
        <v>433</v>
      </c>
      <c r="C34" s="61">
        <v>13.06</v>
      </c>
      <c r="D34" s="232">
        <v>15.96</v>
      </c>
      <c r="E34" s="56">
        <f>SUM(C34:D34)</f>
        <v>29.020000000000003</v>
      </c>
      <c r="F34" s="40"/>
    </row>
    <row r="35" spans="2:6" x14ac:dyDescent="0.25">
      <c r="F35" s="126"/>
    </row>
    <row r="36" spans="2:6" x14ac:dyDescent="0.25">
      <c r="F36" s="51"/>
    </row>
    <row r="37" spans="2:6" x14ac:dyDescent="0.25">
      <c r="F37" s="51"/>
    </row>
    <row r="38" spans="2:6" x14ac:dyDescent="0.25">
      <c r="F38" s="51"/>
    </row>
    <row r="39" spans="2:6" x14ac:dyDescent="0.25">
      <c r="F39" s="51"/>
    </row>
    <row r="40" spans="2:6" x14ac:dyDescent="0.25">
      <c r="F40" s="51"/>
    </row>
    <row r="41" spans="2:6" x14ac:dyDescent="0.25">
      <c r="F41" s="51"/>
    </row>
    <row r="42" spans="2:6" x14ac:dyDescent="0.25">
      <c r="F42" s="51"/>
    </row>
    <row r="43" spans="2:6" x14ac:dyDescent="0.25">
      <c r="F43" s="51"/>
    </row>
    <row r="44" spans="2:6" x14ac:dyDescent="0.25">
      <c r="F44" s="51"/>
    </row>
    <row r="45" spans="2:6" x14ac:dyDescent="0.25">
      <c r="F45" s="51"/>
    </row>
  </sheetData>
  <sheetProtection selectLockedCells="1"/>
  <mergeCells count="5">
    <mergeCell ref="B8:E8"/>
    <mergeCell ref="B11:E11"/>
    <mergeCell ref="B20:E20"/>
    <mergeCell ref="E9:E10"/>
    <mergeCell ref="E31:E33"/>
  </mergeCells>
  <dataValidations count="4">
    <dataValidation type="list" allowBlank="1" showInputMessage="1" showErrorMessage="1" sqref="C12 C28:D28 C21">
      <formula1>"Yes,No"</formula1>
    </dataValidation>
    <dataValidation type="whole" allowBlank="1" showInputMessage="1" showErrorMessage="1" sqref="C13:C15 C29:D30 C23:C25 C10">
      <formula1>0</formula1>
      <formula2>1000000000000000</formula2>
    </dataValidation>
    <dataValidation type="decimal" allowBlank="1" showInputMessage="1" showErrorMessage="1" sqref="C16 C22 C34">
      <formula1>0</formula1>
      <formula2>1E+29</formula2>
    </dataValidation>
    <dataValidation type="decimal" allowBlank="1" showInputMessage="1" showErrorMessage="1" sqref="C17:C19 C31:D33">
      <formula1>0</formula1>
      <formula2>1</formula2>
    </dataValidation>
  </dataValidations>
  <pageMargins left="0.39370078740157483" right="0.39370078740157483" top="0.39370078740157483" bottom="0.39370078740157483" header="0.31496062992125984" footer="0.31496062992125984"/>
  <pageSetup paperSize="9" scale="72"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B1:T28"/>
  <sheetViews>
    <sheetView workbookViewId="0">
      <selection activeCell="C28" sqref="C28"/>
    </sheetView>
  </sheetViews>
  <sheetFormatPr defaultColWidth="9.140625" defaultRowHeight="15" x14ac:dyDescent="0.25"/>
  <cols>
    <col min="1" max="1" width="4.140625" style="23" customWidth="1"/>
    <col min="2" max="2" width="41.42578125" style="44" customWidth="1"/>
    <col min="3" max="3" width="15.140625" style="44" customWidth="1"/>
    <col min="4" max="4" width="15.140625" style="23" customWidth="1"/>
    <col min="5" max="8" width="15.140625" style="51" customWidth="1"/>
    <col min="9" max="14" width="15" style="23" customWidth="1"/>
    <col min="15" max="15" width="14.85546875" style="23" customWidth="1"/>
    <col min="16" max="16" width="79.140625" style="23" customWidth="1"/>
    <col min="17" max="16384" width="9.140625" style="23"/>
  </cols>
  <sheetData>
    <row r="1" spans="2:20" ht="18.75" x14ac:dyDescent="0.25">
      <c r="B1" s="33"/>
    </row>
    <row r="2" spans="2:20" ht="18.75" x14ac:dyDescent="0.25">
      <c r="B2" s="33"/>
    </row>
    <row r="4" spans="2:20" ht="28.5" x14ac:dyDescent="0.25">
      <c r="B4" s="34" t="s">
        <v>51</v>
      </c>
    </row>
    <row r="5" spans="2:20" ht="21" x14ac:dyDescent="0.25">
      <c r="B5" s="35" t="s">
        <v>131</v>
      </c>
      <c r="C5" s="51"/>
      <c r="D5" s="51"/>
    </row>
    <row r="7" spans="2:20" ht="56.25" customHeight="1" x14ac:dyDescent="0.25">
      <c r="B7" s="20" t="s">
        <v>37</v>
      </c>
      <c r="C7" s="120" t="s">
        <v>38</v>
      </c>
      <c r="D7" s="21" t="s">
        <v>39</v>
      </c>
      <c r="E7" s="21" t="s">
        <v>40</v>
      </c>
      <c r="F7" s="21" t="s">
        <v>41</v>
      </c>
      <c r="G7" s="21" t="s">
        <v>272</v>
      </c>
      <c r="H7" s="21" t="s">
        <v>273</v>
      </c>
      <c r="I7" s="21" t="s">
        <v>42</v>
      </c>
      <c r="J7" s="21" t="s">
        <v>18</v>
      </c>
      <c r="K7" s="21" t="s">
        <v>19</v>
      </c>
      <c r="L7" s="21" t="s">
        <v>43</v>
      </c>
      <c r="M7" s="21" t="s">
        <v>44</v>
      </c>
      <c r="N7" s="21" t="s">
        <v>45</v>
      </c>
      <c r="O7" s="21" t="s">
        <v>112</v>
      </c>
      <c r="P7" s="50" t="s">
        <v>171</v>
      </c>
    </row>
    <row r="8" spans="2:20" x14ac:dyDescent="0.25">
      <c r="B8" s="36" t="s">
        <v>132</v>
      </c>
      <c r="C8" s="359"/>
      <c r="D8" s="360"/>
      <c r="E8" s="360"/>
      <c r="F8" s="360"/>
      <c r="G8" s="360"/>
      <c r="H8" s="360"/>
      <c r="I8" s="360"/>
      <c r="J8" s="360"/>
      <c r="K8" s="360"/>
      <c r="L8" s="360"/>
      <c r="M8" s="360"/>
      <c r="N8" s="360"/>
      <c r="O8" s="361"/>
    </row>
    <row r="9" spans="2:20" ht="39" customHeight="1" x14ac:dyDescent="0.25">
      <c r="B9" s="216" t="s">
        <v>133</v>
      </c>
      <c r="C9" s="60">
        <v>1537</v>
      </c>
      <c r="D9" s="60">
        <v>14</v>
      </c>
      <c r="E9" s="60">
        <v>37</v>
      </c>
      <c r="F9" s="60">
        <v>35</v>
      </c>
      <c r="G9" s="60">
        <v>2800</v>
      </c>
      <c r="H9" s="60"/>
      <c r="I9" s="60"/>
      <c r="J9" s="60">
        <v>45</v>
      </c>
      <c r="K9" s="60">
        <v>250</v>
      </c>
      <c r="L9" s="60">
        <v>352</v>
      </c>
      <c r="M9" s="60">
        <v>824</v>
      </c>
      <c r="N9" s="60"/>
      <c r="O9" s="233">
        <f>SUM(C9:N9)</f>
        <v>5894</v>
      </c>
      <c r="P9" s="122" t="s">
        <v>183</v>
      </c>
    </row>
    <row r="10" spans="2:20" ht="39" customHeight="1" x14ac:dyDescent="0.25">
      <c r="B10" s="216" t="s">
        <v>134</v>
      </c>
      <c r="C10" s="60"/>
      <c r="D10" s="60">
        <v>14</v>
      </c>
      <c r="E10" s="60">
        <v>37</v>
      </c>
      <c r="F10" s="60">
        <v>35</v>
      </c>
      <c r="G10" s="60"/>
      <c r="H10" s="60"/>
      <c r="I10" s="60"/>
      <c r="J10" s="60">
        <v>43</v>
      </c>
      <c r="K10" s="60">
        <v>225</v>
      </c>
      <c r="L10" s="60"/>
      <c r="M10" s="60"/>
      <c r="N10" s="60"/>
      <c r="O10" s="233">
        <f>SUM(C10:N10)</f>
        <v>354</v>
      </c>
    </row>
    <row r="11" spans="2:20" x14ac:dyDescent="0.25">
      <c r="B11" s="36" t="s">
        <v>395</v>
      </c>
      <c r="C11" s="359"/>
      <c r="D11" s="360"/>
      <c r="E11" s="360"/>
      <c r="F11" s="360"/>
      <c r="G11" s="360"/>
      <c r="H11" s="360"/>
      <c r="I11" s="360"/>
      <c r="J11" s="360"/>
      <c r="K11" s="360"/>
      <c r="L11" s="360"/>
      <c r="M11" s="360"/>
      <c r="N11" s="360"/>
      <c r="O11" s="361"/>
    </row>
    <row r="12" spans="2:20" ht="36" x14ac:dyDescent="0.25">
      <c r="B12" s="216" t="s">
        <v>396</v>
      </c>
      <c r="C12" s="60">
        <v>1544</v>
      </c>
      <c r="D12" s="60">
        <v>14</v>
      </c>
      <c r="E12" s="60">
        <v>37</v>
      </c>
      <c r="F12" s="60">
        <v>27</v>
      </c>
      <c r="G12" s="60">
        <v>2709</v>
      </c>
      <c r="H12" s="60"/>
      <c r="I12" s="60"/>
      <c r="J12" s="60">
        <v>33</v>
      </c>
      <c r="K12" s="60">
        <v>250</v>
      </c>
      <c r="L12" s="60">
        <v>333</v>
      </c>
      <c r="M12" s="60">
        <v>1026</v>
      </c>
      <c r="N12" s="60"/>
      <c r="O12" s="233">
        <f>SUM(C12:N12)</f>
        <v>5973</v>
      </c>
      <c r="P12" s="122" t="s">
        <v>183</v>
      </c>
    </row>
    <row r="13" spans="2:20" x14ac:dyDescent="0.25">
      <c r="B13" s="36" t="s">
        <v>140</v>
      </c>
      <c r="C13" s="359"/>
      <c r="D13" s="360"/>
      <c r="E13" s="360"/>
      <c r="F13" s="360"/>
      <c r="G13" s="360"/>
      <c r="H13" s="360"/>
      <c r="I13" s="360"/>
      <c r="J13" s="360"/>
      <c r="K13" s="360"/>
      <c r="L13" s="360"/>
      <c r="M13" s="360"/>
      <c r="N13" s="360"/>
      <c r="O13" s="361"/>
    </row>
    <row r="14" spans="2:20" ht="27.75" customHeight="1" x14ac:dyDescent="0.25">
      <c r="B14" s="59" t="s">
        <v>141</v>
      </c>
      <c r="C14" s="60">
        <v>5535</v>
      </c>
      <c r="D14" s="60">
        <v>1991</v>
      </c>
      <c r="E14" s="60"/>
      <c r="F14" s="60">
        <v>84</v>
      </c>
      <c r="G14" s="60">
        <v>6450</v>
      </c>
      <c r="H14" s="60"/>
      <c r="I14" s="60"/>
      <c r="J14" s="60">
        <v>40</v>
      </c>
      <c r="K14" s="60">
        <v>750</v>
      </c>
      <c r="L14" s="60">
        <v>1936</v>
      </c>
      <c r="M14" s="60">
        <v>1991</v>
      </c>
      <c r="N14" s="60"/>
      <c r="O14" s="233">
        <f>SUM(C14:N14)</f>
        <v>18777</v>
      </c>
      <c r="R14" s="54"/>
      <c r="S14" s="54"/>
    </row>
    <row r="15" spans="2:20" ht="27.75" customHeight="1" x14ac:dyDescent="0.25">
      <c r="B15" s="59" t="s">
        <v>142</v>
      </c>
      <c r="C15" s="60">
        <v>725</v>
      </c>
      <c r="D15" s="60">
        <v>1991</v>
      </c>
      <c r="E15" s="60"/>
      <c r="F15" s="60">
        <v>84</v>
      </c>
      <c r="G15" s="60">
        <v>6450</v>
      </c>
      <c r="H15" s="60"/>
      <c r="I15" s="60"/>
      <c r="J15" s="60">
        <v>22</v>
      </c>
      <c r="K15" s="60">
        <v>545</v>
      </c>
      <c r="L15" s="60"/>
      <c r="M15" s="60">
        <v>1991</v>
      </c>
      <c r="N15" s="60"/>
      <c r="O15" s="233">
        <f>SUM(C15:N15)</f>
        <v>11808</v>
      </c>
      <c r="R15" s="54"/>
      <c r="S15" s="54"/>
      <c r="T15" s="54"/>
    </row>
    <row r="16" spans="2:20" x14ac:dyDescent="0.25">
      <c r="B16" s="36" t="s">
        <v>143</v>
      </c>
      <c r="C16" s="359"/>
      <c r="D16" s="360"/>
      <c r="E16" s="360"/>
      <c r="F16" s="360"/>
      <c r="G16" s="360"/>
      <c r="H16" s="360"/>
      <c r="I16" s="360"/>
      <c r="J16" s="360"/>
      <c r="K16" s="360"/>
      <c r="L16" s="360"/>
      <c r="M16" s="360"/>
      <c r="N16" s="360"/>
      <c r="O16" s="361"/>
      <c r="R16" s="54"/>
      <c r="S16" s="54"/>
    </row>
    <row r="17" spans="2:19" ht="27.75" customHeight="1" x14ac:dyDescent="0.25">
      <c r="B17" s="234" t="s">
        <v>405</v>
      </c>
      <c r="C17" s="60"/>
      <c r="D17" s="60"/>
      <c r="E17" s="60"/>
      <c r="F17" s="60"/>
      <c r="G17" s="60"/>
      <c r="H17" s="60"/>
      <c r="I17" s="60"/>
      <c r="J17" s="60"/>
      <c r="K17" s="60"/>
      <c r="L17" s="60"/>
      <c r="M17" s="60"/>
      <c r="N17" s="60"/>
      <c r="O17" s="233">
        <f>SUM(C17:N17)</f>
        <v>0</v>
      </c>
      <c r="R17" s="54"/>
      <c r="S17" s="54"/>
    </row>
    <row r="18" spans="2:19" ht="39" customHeight="1" x14ac:dyDescent="0.25">
      <c r="B18" s="234" t="s">
        <v>464</v>
      </c>
      <c r="C18" s="60"/>
      <c r="D18" s="60"/>
      <c r="E18" s="60"/>
      <c r="F18" s="60"/>
      <c r="G18" s="60"/>
      <c r="H18" s="60"/>
      <c r="I18" s="60"/>
      <c r="J18" s="60"/>
      <c r="K18" s="60"/>
      <c r="L18" s="60"/>
      <c r="M18" s="60"/>
      <c r="N18" s="60"/>
      <c r="O18" s="233">
        <f>SUM(C18:N18)</f>
        <v>0</v>
      </c>
      <c r="R18" s="54"/>
      <c r="S18" s="54"/>
    </row>
    <row r="19" spans="2:19" x14ac:dyDescent="0.25">
      <c r="B19" s="235" t="s">
        <v>403</v>
      </c>
      <c r="C19" s="233">
        <f>SUM(C17:C18)</f>
        <v>0</v>
      </c>
      <c r="D19" s="233">
        <f t="shared" ref="D19:N19" si="0">SUM(D17:D18)</f>
        <v>0</v>
      </c>
      <c r="E19" s="233">
        <f>SUM(E17:E18)</f>
        <v>0</v>
      </c>
      <c r="F19" s="233">
        <f t="shared" si="0"/>
        <v>0</v>
      </c>
      <c r="G19" s="233">
        <f t="shared" si="0"/>
        <v>0</v>
      </c>
      <c r="H19" s="233">
        <f t="shared" si="0"/>
        <v>0</v>
      </c>
      <c r="I19" s="233">
        <f t="shared" si="0"/>
        <v>0</v>
      </c>
      <c r="J19" s="233">
        <f t="shared" si="0"/>
        <v>0</v>
      </c>
      <c r="K19" s="233">
        <f t="shared" si="0"/>
        <v>0</v>
      </c>
      <c r="L19" s="233">
        <f t="shared" si="0"/>
        <v>0</v>
      </c>
      <c r="M19" s="233">
        <f t="shared" si="0"/>
        <v>0</v>
      </c>
      <c r="N19" s="233">
        <f t="shared" si="0"/>
        <v>0</v>
      </c>
      <c r="O19" s="233">
        <f>SUM(C19:N19)</f>
        <v>0</v>
      </c>
      <c r="R19" s="54"/>
      <c r="S19" s="54"/>
    </row>
    <row r="20" spans="2:19" x14ac:dyDescent="0.25">
      <c r="B20" s="28" t="s">
        <v>404</v>
      </c>
      <c r="C20" s="60">
        <v>30726</v>
      </c>
      <c r="D20" s="60">
        <v>12267</v>
      </c>
      <c r="E20" s="60"/>
      <c r="F20" s="60"/>
      <c r="G20" s="60">
        <v>5169</v>
      </c>
      <c r="H20" s="60"/>
      <c r="I20" s="60"/>
      <c r="J20" s="60">
        <v>1481</v>
      </c>
      <c r="K20" s="60">
        <v>2433</v>
      </c>
      <c r="L20" s="60">
        <v>44834</v>
      </c>
      <c r="M20" s="60"/>
      <c r="N20" s="60"/>
      <c r="O20" s="233">
        <f>SUM(C20:N20)</f>
        <v>96910</v>
      </c>
      <c r="R20" s="54"/>
      <c r="S20" s="54"/>
    </row>
    <row r="21" spans="2:19" x14ac:dyDescent="0.25">
      <c r="B21" s="236" t="s">
        <v>144</v>
      </c>
      <c r="C21" s="233">
        <f>SUM(C19:C20)</f>
        <v>30726</v>
      </c>
      <c r="D21" s="233">
        <f>SUM(D19:D20)</f>
        <v>12267</v>
      </c>
      <c r="E21" s="233">
        <f t="shared" ref="E21" si="1">SUM(E19:E20)</f>
        <v>0</v>
      </c>
      <c r="F21" s="233">
        <f t="shared" ref="F21" si="2">SUM(F19:F20)</f>
        <v>0</v>
      </c>
      <c r="G21" s="233">
        <f t="shared" ref="G21" si="3">SUM(G19:G20)</f>
        <v>5169</v>
      </c>
      <c r="H21" s="233">
        <f t="shared" ref="H21" si="4">SUM(H19:H20)</f>
        <v>0</v>
      </c>
      <c r="I21" s="233">
        <f t="shared" ref="I21" si="5">SUM(I19:I20)</f>
        <v>0</v>
      </c>
      <c r="J21" s="233">
        <f t="shared" ref="J21" si="6">SUM(J19:J20)</f>
        <v>1481</v>
      </c>
      <c r="K21" s="233">
        <f t="shared" ref="K21" si="7">SUM(K19:K20)</f>
        <v>2433</v>
      </c>
      <c r="L21" s="233">
        <f t="shared" ref="L21" si="8">SUM(L19:L20)</f>
        <v>44834</v>
      </c>
      <c r="M21" s="233">
        <f t="shared" ref="M21" si="9">SUM(M19:M20)</f>
        <v>0</v>
      </c>
      <c r="N21" s="233">
        <f>SUM(N19:N20)</f>
        <v>0</v>
      </c>
      <c r="O21" s="233">
        <f>SUM(C21:N21)</f>
        <v>96910</v>
      </c>
      <c r="R21" s="54"/>
      <c r="S21" s="54"/>
    </row>
    <row r="22" spans="2:19" x14ac:dyDescent="0.25">
      <c r="B22" s="36" t="s">
        <v>145</v>
      </c>
      <c r="C22" s="359"/>
      <c r="D22" s="360"/>
      <c r="E22" s="360"/>
      <c r="F22" s="360"/>
      <c r="G22" s="360"/>
      <c r="H22" s="360"/>
      <c r="I22" s="360"/>
      <c r="J22" s="360"/>
      <c r="K22" s="360"/>
      <c r="L22" s="360"/>
      <c r="M22" s="360"/>
      <c r="N22" s="360"/>
      <c r="O22" s="361"/>
      <c r="S22" s="54"/>
    </row>
    <row r="23" spans="2:19" ht="27.75" customHeight="1" x14ac:dyDescent="0.25">
      <c r="B23" s="237" t="s">
        <v>150</v>
      </c>
      <c r="C23" s="61">
        <v>4</v>
      </c>
      <c r="D23" s="61">
        <v>1</v>
      </c>
      <c r="E23" s="61">
        <v>4</v>
      </c>
      <c r="F23" s="61">
        <v>1</v>
      </c>
      <c r="G23" s="61">
        <v>4</v>
      </c>
      <c r="H23" s="61"/>
      <c r="I23" s="61"/>
      <c r="J23" s="61">
        <v>1</v>
      </c>
      <c r="K23" s="61">
        <v>5</v>
      </c>
      <c r="L23" s="61">
        <v>4</v>
      </c>
      <c r="M23" s="61">
        <v>4</v>
      </c>
      <c r="N23" s="61"/>
      <c r="O23" s="362"/>
      <c r="P23" s="67" t="s">
        <v>184</v>
      </c>
    </row>
    <row r="24" spans="2:19" ht="27.75" customHeight="1" x14ac:dyDescent="0.25">
      <c r="B24" s="237" t="s">
        <v>151</v>
      </c>
      <c r="C24" s="61"/>
      <c r="D24" s="61"/>
      <c r="E24" s="61"/>
      <c r="F24" s="61"/>
      <c r="G24" s="61"/>
      <c r="H24" s="61"/>
      <c r="I24" s="61"/>
      <c r="J24" s="61">
        <v>2</v>
      </c>
      <c r="K24" s="61">
        <v>5</v>
      </c>
      <c r="L24" s="61"/>
      <c r="M24" s="61"/>
      <c r="N24" s="61"/>
      <c r="O24" s="363"/>
      <c r="P24" s="67" t="s">
        <v>185</v>
      </c>
    </row>
    <row r="25" spans="2:19" ht="27.75" customHeight="1" x14ac:dyDescent="0.25">
      <c r="B25" s="237" t="s">
        <v>146</v>
      </c>
      <c r="C25" s="238"/>
      <c r="D25" s="238"/>
      <c r="E25" s="238"/>
      <c r="F25" s="238"/>
      <c r="G25" s="238"/>
      <c r="H25" s="238"/>
      <c r="I25" s="238"/>
      <c r="J25" s="238">
        <v>1</v>
      </c>
      <c r="K25" s="238">
        <v>0.8</v>
      </c>
      <c r="L25" s="238"/>
      <c r="M25" s="238"/>
      <c r="N25" s="238"/>
      <c r="O25" s="363"/>
      <c r="P25" s="358" t="s">
        <v>453</v>
      </c>
    </row>
    <row r="26" spans="2:19" ht="27.75" customHeight="1" x14ac:dyDescent="0.25">
      <c r="B26" s="237" t="s">
        <v>147</v>
      </c>
      <c r="C26" s="238"/>
      <c r="D26" s="238"/>
      <c r="E26" s="238"/>
      <c r="F26" s="238"/>
      <c r="G26" s="238"/>
      <c r="H26" s="238"/>
      <c r="I26" s="238"/>
      <c r="J26" s="238">
        <v>0</v>
      </c>
      <c r="K26" s="238">
        <v>0.2</v>
      </c>
      <c r="L26" s="238"/>
      <c r="M26" s="238"/>
      <c r="N26" s="238"/>
      <c r="O26" s="363"/>
      <c r="P26" s="358"/>
    </row>
    <row r="27" spans="2:19" ht="27.75" customHeight="1" x14ac:dyDescent="0.25">
      <c r="B27" s="237" t="s">
        <v>148</v>
      </c>
      <c r="C27" s="239"/>
      <c r="D27" s="239"/>
      <c r="E27" s="239"/>
      <c r="F27" s="239"/>
      <c r="G27" s="239"/>
      <c r="H27" s="239"/>
      <c r="I27" s="239"/>
      <c r="J27" s="239">
        <v>0</v>
      </c>
      <c r="K27" s="239">
        <v>0</v>
      </c>
      <c r="L27" s="239"/>
      <c r="M27" s="239"/>
      <c r="N27" s="239"/>
      <c r="O27" s="363"/>
      <c r="P27" s="358"/>
    </row>
    <row r="28" spans="2:19" ht="27.75" customHeight="1" x14ac:dyDescent="0.25">
      <c r="B28" s="237" t="s">
        <v>149</v>
      </c>
      <c r="C28" s="238"/>
      <c r="D28" s="238"/>
      <c r="E28" s="239"/>
      <c r="F28" s="239"/>
      <c r="G28" s="239"/>
      <c r="H28" s="239"/>
      <c r="I28" s="239"/>
      <c r="J28" s="239">
        <v>0</v>
      </c>
      <c r="K28" s="239">
        <v>0</v>
      </c>
      <c r="L28" s="239"/>
      <c r="M28" s="239"/>
      <c r="N28" s="239"/>
      <c r="O28" s="364"/>
      <c r="P28" s="358"/>
    </row>
  </sheetData>
  <sheetProtection selectLockedCells="1"/>
  <mergeCells count="7">
    <mergeCell ref="P25:P28"/>
    <mergeCell ref="C16:O16"/>
    <mergeCell ref="C22:O22"/>
    <mergeCell ref="C8:O8"/>
    <mergeCell ref="C13:O13"/>
    <mergeCell ref="C11:O11"/>
    <mergeCell ref="O23:O28"/>
  </mergeCells>
  <dataValidations count="3">
    <dataValidation type="decimal" allowBlank="1" showInputMessage="1" showErrorMessage="1" sqref="C25:N28">
      <formula1>0</formula1>
      <formula2>1</formula2>
    </dataValidation>
    <dataValidation type="whole" allowBlank="1" showInputMessage="1" showErrorMessage="1" sqref="C20:N20 C14:N15 C17:N18 C9:N10 C12:N12">
      <formula1>0</formula1>
      <formula2>100000000</formula2>
    </dataValidation>
    <dataValidation type="decimal" allowBlank="1" showInputMessage="1" showErrorMessage="1" sqref="C23:N24">
      <formula1>0</formula1>
      <formula2>1000000000000000</formula2>
    </dataValidation>
  </dataValidations>
  <pageMargins left="0.39370078740157483" right="0.39370078740157483" top="0.39370078740157483" bottom="0.39370078740157483" header="0.31496062992125984" footer="0.31496062992125984"/>
  <pageSetup paperSize="9" scale="41" fitToHeight="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S41"/>
  <sheetViews>
    <sheetView workbookViewId="0">
      <selection activeCell="L11" sqref="L11"/>
    </sheetView>
  </sheetViews>
  <sheetFormatPr defaultColWidth="9.140625" defaultRowHeight="15" x14ac:dyDescent="0.25"/>
  <cols>
    <col min="1" max="1" width="4.140625" style="23" customWidth="1"/>
    <col min="2" max="2" width="41.42578125" style="44" customWidth="1"/>
    <col min="3" max="3" width="11.5703125" style="44" customWidth="1"/>
    <col min="4" max="4" width="11.5703125" style="23" customWidth="1"/>
    <col min="5" max="5" width="11.5703125" style="51" customWidth="1"/>
    <col min="6" max="15" width="11.5703125" style="23" customWidth="1"/>
    <col min="16" max="16" width="79.140625" style="23" customWidth="1"/>
    <col min="17" max="16384" width="9.140625" style="23"/>
  </cols>
  <sheetData>
    <row r="1" spans="2:19" ht="18.75" x14ac:dyDescent="0.25">
      <c r="B1" s="33"/>
    </row>
    <row r="2" spans="2:19" ht="18.75" x14ac:dyDescent="0.25">
      <c r="B2" s="33"/>
    </row>
    <row r="4" spans="2:19" ht="28.5" x14ac:dyDescent="0.25">
      <c r="B4" s="34" t="s">
        <v>51</v>
      </c>
    </row>
    <row r="5" spans="2:19" ht="21" x14ac:dyDescent="0.25">
      <c r="B5" s="35" t="s">
        <v>265</v>
      </c>
      <c r="C5" s="51"/>
      <c r="D5" s="51"/>
    </row>
    <row r="7" spans="2:19" ht="57" customHeight="1" x14ac:dyDescent="0.25">
      <c r="B7" s="9" t="s">
        <v>467</v>
      </c>
      <c r="C7" s="120" t="s">
        <v>38</v>
      </c>
      <c r="D7" s="21" t="s">
        <v>39</v>
      </c>
      <c r="E7" s="21" t="s">
        <v>40</v>
      </c>
      <c r="F7" s="21" t="s">
        <v>41</v>
      </c>
      <c r="G7" s="21" t="s">
        <v>272</v>
      </c>
      <c r="H7" s="21" t="s">
        <v>273</v>
      </c>
      <c r="I7" s="21" t="s">
        <v>42</v>
      </c>
      <c r="J7" s="21" t="s">
        <v>18</v>
      </c>
      <c r="K7" s="21" t="s">
        <v>19</v>
      </c>
      <c r="L7" s="21" t="s">
        <v>43</v>
      </c>
      <c r="M7" s="21" t="s">
        <v>44</v>
      </c>
      <c r="N7" s="21" t="s">
        <v>45</v>
      </c>
      <c r="O7" s="21" t="s">
        <v>112</v>
      </c>
      <c r="P7" s="50" t="s">
        <v>171</v>
      </c>
    </row>
    <row r="8" spans="2:19" ht="27.75" customHeight="1" x14ac:dyDescent="0.25">
      <c r="B8" s="36" t="s">
        <v>67</v>
      </c>
      <c r="C8" s="338"/>
      <c r="D8" s="338"/>
      <c r="E8" s="338"/>
      <c r="F8" s="338"/>
      <c r="G8" s="338"/>
      <c r="H8" s="338"/>
      <c r="I8" s="338"/>
      <c r="J8" s="338"/>
      <c r="K8" s="338"/>
      <c r="L8" s="338"/>
      <c r="M8" s="338"/>
      <c r="N8" s="338"/>
      <c r="O8" s="338"/>
      <c r="P8" s="123" t="s">
        <v>465</v>
      </c>
    </row>
    <row r="9" spans="2:19" x14ac:dyDescent="0.25">
      <c r="B9" s="282" t="s">
        <v>152</v>
      </c>
      <c r="C9" s="60">
        <v>3</v>
      </c>
      <c r="D9" s="60">
        <v>2.8</v>
      </c>
      <c r="E9" s="60">
        <v>0</v>
      </c>
      <c r="F9" s="60">
        <v>0</v>
      </c>
      <c r="G9" s="60">
        <v>0</v>
      </c>
      <c r="H9" s="60">
        <v>0</v>
      </c>
      <c r="I9" s="60">
        <v>0</v>
      </c>
      <c r="J9" s="60">
        <v>0</v>
      </c>
      <c r="K9" s="60">
        <v>0</v>
      </c>
      <c r="L9" s="60">
        <v>12.600000000000001</v>
      </c>
      <c r="M9" s="60">
        <v>0</v>
      </c>
      <c r="N9" s="60">
        <v>0</v>
      </c>
      <c r="O9" s="52">
        <f>SUM(C9:N9)</f>
        <v>18.400000000000002</v>
      </c>
    </row>
    <row r="10" spans="2:19" x14ac:dyDescent="0.25">
      <c r="B10" s="282" t="s">
        <v>153</v>
      </c>
      <c r="C10" s="60">
        <v>37.6</v>
      </c>
      <c r="D10" s="60">
        <v>20.470000000000002</v>
      </c>
      <c r="E10" s="60">
        <v>7</v>
      </c>
      <c r="F10" s="60">
        <v>4.5999999999999996</v>
      </c>
      <c r="G10" s="60">
        <v>17.940000000000001</v>
      </c>
      <c r="H10" s="60">
        <v>0</v>
      </c>
      <c r="I10" s="60">
        <v>16.079999999999998</v>
      </c>
      <c r="J10" s="60">
        <v>0</v>
      </c>
      <c r="K10" s="60">
        <v>4</v>
      </c>
      <c r="L10" s="60">
        <f>11.59</f>
        <v>11.59</v>
      </c>
      <c r="M10" s="60">
        <v>0</v>
      </c>
      <c r="N10" s="60">
        <v>0</v>
      </c>
      <c r="O10" s="52">
        <f t="shared" ref="O10:O28" si="0">SUM(C10:N10)</f>
        <v>119.28</v>
      </c>
    </row>
    <row r="11" spans="2:19" x14ac:dyDescent="0.25">
      <c r="B11" s="282" t="s">
        <v>154</v>
      </c>
      <c r="C11" s="60">
        <v>4</v>
      </c>
      <c r="D11" s="60">
        <v>4</v>
      </c>
      <c r="E11" s="60">
        <v>0</v>
      </c>
      <c r="F11" s="60">
        <v>1</v>
      </c>
      <c r="G11" s="60">
        <v>4</v>
      </c>
      <c r="H11" s="60">
        <v>0</v>
      </c>
      <c r="I11" s="60">
        <v>12</v>
      </c>
      <c r="J11" s="60">
        <v>0.2</v>
      </c>
      <c r="K11" s="60">
        <v>0.5</v>
      </c>
      <c r="L11" s="60">
        <v>9.8000000000000007</v>
      </c>
      <c r="M11" s="60">
        <v>1</v>
      </c>
      <c r="N11" s="60">
        <v>0</v>
      </c>
      <c r="O11" s="52">
        <f t="shared" si="0"/>
        <v>36.5</v>
      </c>
    </row>
    <row r="12" spans="2:19" x14ac:dyDescent="0.25">
      <c r="B12" s="283" t="s">
        <v>155</v>
      </c>
      <c r="C12" s="60">
        <v>2.4500000000000002</v>
      </c>
      <c r="D12" s="60">
        <v>0</v>
      </c>
      <c r="E12" s="60">
        <v>0</v>
      </c>
      <c r="F12" s="60">
        <v>0</v>
      </c>
      <c r="G12" s="60">
        <v>0</v>
      </c>
      <c r="H12" s="60">
        <v>0</v>
      </c>
      <c r="I12" s="60">
        <v>0.82</v>
      </c>
      <c r="J12" s="60">
        <v>0</v>
      </c>
      <c r="K12" s="60">
        <v>0</v>
      </c>
      <c r="L12" s="60">
        <v>2.04</v>
      </c>
      <c r="M12" s="60">
        <v>0</v>
      </c>
      <c r="N12" s="60">
        <v>0</v>
      </c>
      <c r="O12" s="52">
        <f t="shared" si="0"/>
        <v>5.3100000000000005</v>
      </c>
    </row>
    <row r="13" spans="2:19" x14ac:dyDescent="0.25">
      <c r="B13" s="198" t="s">
        <v>72</v>
      </c>
      <c r="C13" s="52">
        <f>SUM(C9:C12)</f>
        <v>47.050000000000004</v>
      </c>
      <c r="D13" s="52">
        <f t="shared" ref="D13:N13" si="1">SUM(D9:D12)</f>
        <v>27.270000000000003</v>
      </c>
      <c r="E13" s="52">
        <f t="shared" si="1"/>
        <v>7</v>
      </c>
      <c r="F13" s="52">
        <f t="shared" si="1"/>
        <v>5.6</v>
      </c>
      <c r="G13" s="52">
        <f t="shared" ref="G13" si="2">SUM(G9:G12)</f>
        <v>21.94</v>
      </c>
      <c r="H13" s="52">
        <f t="shared" ref="H13" si="3">SUM(H9:H12)</f>
        <v>0</v>
      </c>
      <c r="I13" s="52">
        <f t="shared" si="1"/>
        <v>28.9</v>
      </c>
      <c r="J13" s="52">
        <f t="shared" si="1"/>
        <v>0.2</v>
      </c>
      <c r="K13" s="52">
        <f t="shared" si="1"/>
        <v>4.5</v>
      </c>
      <c r="L13" s="52">
        <f t="shared" si="1"/>
        <v>36.03</v>
      </c>
      <c r="M13" s="52">
        <f t="shared" si="1"/>
        <v>1</v>
      </c>
      <c r="N13" s="52">
        <f t="shared" si="1"/>
        <v>0</v>
      </c>
      <c r="O13" s="52">
        <f>SUM(C13:N13)</f>
        <v>179.48999999999998</v>
      </c>
    </row>
    <row r="14" spans="2:19" x14ac:dyDescent="0.25">
      <c r="B14" s="282" t="s">
        <v>73</v>
      </c>
      <c r="C14" s="61">
        <v>0</v>
      </c>
      <c r="D14" s="61">
        <v>0</v>
      </c>
      <c r="E14" s="61">
        <v>0</v>
      </c>
      <c r="F14" s="61">
        <v>0</v>
      </c>
      <c r="G14" s="61">
        <v>0</v>
      </c>
      <c r="H14" s="61">
        <v>0</v>
      </c>
      <c r="I14" s="61">
        <v>0</v>
      </c>
      <c r="J14" s="61">
        <v>0</v>
      </c>
      <c r="K14" s="61">
        <v>0</v>
      </c>
      <c r="L14" s="61">
        <v>0</v>
      </c>
      <c r="M14" s="61">
        <v>4</v>
      </c>
      <c r="N14" s="61">
        <v>0</v>
      </c>
      <c r="O14" s="52">
        <f t="shared" si="0"/>
        <v>4</v>
      </c>
    </row>
    <row r="15" spans="2:19" ht="27.75" customHeight="1" x14ac:dyDescent="0.25">
      <c r="B15" s="287" t="s">
        <v>74</v>
      </c>
      <c r="C15" s="61">
        <v>16.299999999999997</v>
      </c>
      <c r="D15" s="61">
        <v>10.8</v>
      </c>
      <c r="E15" s="61">
        <v>6</v>
      </c>
      <c r="F15" s="61">
        <v>0</v>
      </c>
      <c r="G15" s="61">
        <v>7.1999999999999993</v>
      </c>
      <c r="H15" s="61">
        <v>0</v>
      </c>
      <c r="I15" s="61">
        <v>4</v>
      </c>
      <c r="J15" s="61">
        <v>0</v>
      </c>
      <c r="K15" s="61">
        <v>0</v>
      </c>
      <c r="L15" s="61">
        <v>48.8</v>
      </c>
      <c r="M15" s="61">
        <v>0.4</v>
      </c>
      <c r="N15" s="61">
        <v>0</v>
      </c>
      <c r="O15" s="52">
        <f t="shared" si="0"/>
        <v>93.5</v>
      </c>
      <c r="P15" s="123" t="s">
        <v>176</v>
      </c>
      <c r="Q15" s="54"/>
      <c r="R15" s="54"/>
    </row>
    <row r="16" spans="2:19" x14ac:dyDescent="0.25">
      <c r="B16" s="284" t="s">
        <v>156</v>
      </c>
      <c r="C16" s="61">
        <v>0</v>
      </c>
      <c r="D16" s="61">
        <v>1</v>
      </c>
      <c r="E16" s="61">
        <v>0</v>
      </c>
      <c r="F16" s="61">
        <v>0</v>
      </c>
      <c r="G16" s="61">
        <v>1.4</v>
      </c>
      <c r="H16" s="61">
        <v>0</v>
      </c>
      <c r="I16" s="61">
        <v>0</v>
      </c>
      <c r="J16" s="61">
        <v>0</v>
      </c>
      <c r="K16" s="61">
        <v>0</v>
      </c>
      <c r="L16" s="61">
        <v>0</v>
      </c>
      <c r="M16" s="61">
        <v>0</v>
      </c>
      <c r="N16" s="61">
        <v>0</v>
      </c>
      <c r="O16" s="52">
        <f t="shared" si="0"/>
        <v>2.4</v>
      </c>
      <c r="P16" s="289"/>
      <c r="Q16" s="54"/>
      <c r="R16" s="54"/>
      <c r="S16" s="54"/>
    </row>
    <row r="17" spans="1:18" x14ac:dyDescent="0.25">
      <c r="B17" s="282" t="s">
        <v>77</v>
      </c>
      <c r="C17" s="61">
        <v>9.5399999999999991</v>
      </c>
      <c r="D17" s="61">
        <v>3</v>
      </c>
      <c r="E17" s="61">
        <v>2</v>
      </c>
      <c r="F17" s="61">
        <v>0.6</v>
      </c>
      <c r="G17" s="61">
        <v>2</v>
      </c>
      <c r="H17" s="61">
        <v>0</v>
      </c>
      <c r="I17" s="61">
        <v>2.19</v>
      </c>
      <c r="J17" s="61">
        <v>1</v>
      </c>
      <c r="K17" s="61">
        <v>0</v>
      </c>
      <c r="L17" s="61">
        <v>15.7</v>
      </c>
      <c r="M17" s="61">
        <v>0</v>
      </c>
      <c r="N17" s="61">
        <v>0</v>
      </c>
      <c r="O17" s="52">
        <f t="shared" si="0"/>
        <v>36.03</v>
      </c>
      <c r="Q17" s="54"/>
      <c r="R17" s="54"/>
    </row>
    <row r="18" spans="1:18" x14ac:dyDescent="0.25">
      <c r="B18" s="282" t="s">
        <v>78</v>
      </c>
      <c r="C18" s="60">
        <v>5.09</v>
      </c>
      <c r="D18" s="60">
        <v>0</v>
      </c>
      <c r="E18" s="60">
        <v>0</v>
      </c>
      <c r="F18" s="60">
        <v>0.2</v>
      </c>
      <c r="G18" s="60">
        <v>0</v>
      </c>
      <c r="H18" s="60">
        <v>0</v>
      </c>
      <c r="I18" s="60">
        <v>2.48</v>
      </c>
      <c r="J18" s="60">
        <v>0.2</v>
      </c>
      <c r="K18" s="60">
        <v>0.6</v>
      </c>
      <c r="L18" s="60">
        <v>1.19</v>
      </c>
      <c r="M18" s="60">
        <v>0</v>
      </c>
      <c r="N18" s="60">
        <v>0</v>
      </c>
      <c r="O18" s="52">
        <f t="shared" si="0"/>
        <v>9.76</v>
      </c>
      <c r="Q18" s="54"/>
      <c r="R18" s="54"/>
    </row>
    <row r="19" spans="1:18" x14ac:dyDescent="0.25">
      <c r="B19" s="282" t="s">
        <v>79</v>
      </c>
      <c r="C19" s="60">
        <v>2.6799999999999997</v>
      </c>
      <c r="D19" s="60">
        <v>0</v>
      </c>
      <c r="E19" s="60">
        <v>0</v>
      </c>
      <c r="F19" s="60">
        <v>0</v>
      </c>
      <c r="G19" s="60">
        <v>6.8</v>
      </c>
      <c r="H19" s="60">
        <v>0</v>
      </c>
      <c r="I19" s="60">
        <v>0</v>
      </c>
      <c r="J19" s="60">
        <v>0</v>
      </c>
      <c r="K19" s="60">
        <v>0</v>
      </c>
      <c r="L19" s="60">
        <v>1</v>
      </c>
      <c r="M19" s="60">
        <v>0</v>
      </c>
      <c r="N19" s="60">
        <v>0</v>
      </c>
      <c r="O19" s="52">
        <f t="shared" si="0"/>
        <v>10.48</v>
      </c>
      <c r="R19" s="54"/>
    </row>
    <row r="20" spans="1:18" x14ac:dyDescent="0.25">
      <c r="B20" s="282" t="s">
        <v>80</v>
      </c>
      <c r="C20" s="61">
        <v>3.69</v>
      </c>
      <c r="D20" s="61">
        <v>0</v>
      </c>
      <c r="E20" s="61">
        <v>0</v>
      </c>
      <c r="F20" s="61">
        <v>0</v>
      </c>
      <c r="G20" s="61">
        <v>0</v>
      </c>
      <c r="H20" s="61">
        <v>0</v>
      </c>
      <c r="I20" s="61">
        <v>2.54</v>
      </c>
      <c r="J20" s="61">
        <v>0</v>
      </c>
      <c r="K20" s="61">
        <v>0.9</v>
      </c>
      <c r="L20" s="61">
        <v>4.6399999999999997</v>
      </c>
      <c r="M20" s="61">
        <v>0</v>
      </c>
      <c r="N20" s="61">
        <v>0</v>
      </c>
      <c r="O20" s="52">
        <f t="shared" si="0"/>
        <v>11.77</v>
      </c>
    </row>
    <row r="21" spans="1:18" ht="24" x14ac:dyDescent="0.25">
      <c r="B21" s="274" t="s">
        <v>81</v>
      </c>
      <c r="C21" s="61">
        <v>6.46</v>
      </c>
      <c r="D21" s="61">
        <v>1</v>
      </c>
      <c r="E21" s="61">
        <v>0</v>
      </c>
      <c r="F21" s="61">
        <v>0</v>
      </c>
      <c r="G21" s="61">
        <v>0</v>
      </c>
      <c r="H21" s="61">
        <v>0</v>
      </c>
      <c r="I21" s="61">
        <v>2.9</v>
      </c>
      <c r="J21" s="61">
        <v>0</v>
      </c>
      <c r="K21" s="61">
        <v>0</v>
      </c>
      <c r="L21" s="61">
        <v>4.92</v>
      </c>
      <c r="M21" s="61">
        <v>0</v>
      </c>
      <c r="N21" s="61">
        <v>0</v>
      </c>
      <c r="O21" s="52">
        <f t="shared" si="0"/>
        <v>15.28</v>
      </c>
    </row>
    <row r="22" spans="1:18" x14ac:dyDescent="0.25">
      <c r="B22" s="282" t="s">
        <v>82</v>
      </c>
      <c r="C22" s="61">
        <v>0.55000000000000004</v>
      </c>
      <c r="D22" s="61">
        <v>0</v>
      </c>
      <c r="E22" s="61">
        <v>0</v>
      </c>
      <c r="F22" s="61">
        <v>0</v>
      </c>
      <c r="G22" s="61">
        <v>0</v>
      </c>
      <c r="H22" s="61">
        <v>0</v>
      </c>
      <c r="I22" s="61">
        <v>0</v>
      </c>
      <c r="J22" s="61">
        <v>0</v>
      </c>
      <c r="K22" s="61">
        <v>0</v>
      </c>
      <c r="L22" s="61">
        <v>0</v>
      </c>
      <c r="M22" s="61">
        <v>0</v>
      </c>
      <c r="N22" s="61">
        <v>0</v>
      </c>
      <c r="O22" s="52">
        <f t="shared" si="0"/>
        <v>0.55000000000000004</v>
      </c>
    </row>
    <row r="23" spans="1:18" x14ac:dyDescent="0.25">
      <c r="B23" s="282" t="s">
        <v>83</v>
      </c>
      <c r="C23" s="61">
        <v>0</v>
      </c>
      <c r="D23" s="61">
        <v>0</v>
      </c>
      <c r="E23" s="61">
        <v>0</v>
      </c>
      <c r="F23" s="61">
        <v>0</v>
      </c>
      <c r="G23" s="61">
        <v>0</v>
      </c>
      <c r="H23" s="61">
        <v>0</v>
      </c>
      <c r="I23" s="61">
        <v>0</v>
      </c>
      <c r="J23" s="61">
        <v>0</v>
      </c>
      <c r="K23" s="61">
        <v>0</v>
      </c>
      <c r="L23" s="61">
        <v>0</v>
      </c>
      <c r="M23" s="61">
        <v>0</v>
      </c>
      <c r="N23" s="61">
        <v>0</v>
      </c>
      <c r="O23" s="52">
        <f t="shared" si="0"/>
        <v>0</v>
      </c>
    </row>
    <row r="24" spans="1:18" x14ac:dyDescent="0.25">
      <c r="B24" s="282" t="s">
        <v>157</v>
      </c>
      <c r="C24" s="60">
        <v>0</v>
      </c>
      <c r="D24" s="60">
        <v>0</v>
      </c>
      <c r="E24" s="60">
        <v>0</v>
      </c>
      <c r="F24" s="60">
        <v>0</v>
      </c>
      <c r="G24" s="60">
        <v>0</v>
      </c>
      <c r="H24" s="60">
        <v>0</v>
      </c>
      <c r="I24" s="60">
        <v>0</v>
      </c>
      <c r="J24" s="60">
        <v>0</v>
      </c>
      <c r="K24" s="60">
        <v>0</v>
      </c>
      <c r="L24" s="60">
        <v>0</v>
      </c>
      <c r="M24" s="60">
        <v>0</v>
      </c>
      <c r="N24" s="60">
        <v>0</v>
      </c>
      <c r="O24" s="52">
        <f t="shared" si="0"/>
        <v>0</v>
      </c>
      <c r="P24" s="123" t="s">
        <v>177</v>
      </c>
    </row>
    <row r="25" spans="1:18" x14ac:dyDescent="0.25">
      <c r="B25" s="282" t="s">
        <v>158</v>
      </c>
      <c r="C25" s="61">
        <v>0</v>
      </c>
      <c r="D25" s="61">
        <v>0</v>
      </c>
      <c r="E25" s="60">
        <v>0</v>
      </c>
      <c r="F25" s="60">
        <v>0</v>
      </c>
      <c r="G25" s="60">
        <v>0</v>
      </c>
      <c r="H25" s="60">
        <v>0</v>
      </c>
      <c r="I25" s="60">
        <v>0</v>
      </c>
      <c r="J25" s="60">
        <v>0</v>
      </c>
      <c r="K25" s="60">
        <v>0</v>
      </c>
      <c r="L25" s="60">
        <v>0</v>
      </c>
      <c r="M25" s="60">
        <v>0</v>
      </c>
      <c r="N25" s="60">
        <v>0</v>
      </c>
      <c r="O25" s="52">
        <f t="shared" si="0"/>
        <v>0</v>
      </c>
    </row>
    <row r="26" spans="1:18" x14ac:dyDescent="0.25">
      <c r="B26" s="282" t="s">
        <v>159</v>
      </c>
      <c r="C26" s="60">
        <v>0.11</v>
      </c>
      <c r="D26" s="60">
        <v>0</v>
      </c>
      <c r="E26" s="60">
        <v>0</v>
      </c>
      <c r="F26" s="60">
        <v>0</v>
      </c>
      <c r="G26" s="60">
        <v>0</v>
      </c>
      <c r="H26" s="60">
        <v>0</v>
      </c>
      <c r="I26" s="60">
        <v>0.04</v>
      </c>
      <c r="J26" s="60">
        <v>0</v>
      </c>
      <c r="K26" s="60">
        <v>0</v>
      </c>
      <c r="L26" s="60">
        <v>0.09</v>
      </c>
      <c r="M26" s="60">
        <v>0</v>
      </c>
      <c r="N26" s="60">
        <v>0</v>
      </c>
      <c r="O26" s="52">
        <f t="shared" si="0"/>
        <v>0.24</v>
      </c>
    </row>
    <row r="27" spans="1:18" x14ac:dyDescent="0.25">
      <c r="B27" s="282" t="s">
        <v>160</v>
      </c>
      <c r="C27" s="61">
        <v>27.9</v>
      </c>
      <c r="D27" s="61">
        <v>3.5</v>
      </c>
      <c r="E27" s="60">
        <v>1</v>
      </c>
      <c r="F27" s="60">
        <v>0</v>
      </c>
      <c r="G27" s="60">
        <v>5.93</v>
      </c>
      <c r="H27" s="60">
        <v>0</v>
      </c>
      <c r="I27" s="60">
        <v>2.73</v>
      </c>
      <c r="J27" s="60">
        <v>0</v>
      </c>
      <c r="K27" s="60">
        <v>1.86</v>
      </c>
      <c r="L27" s="60">
        <v>21</v>
      </c>
      <c r="M27" s="60">
        <v>0</v>
      </c>
      <c r="N27" s="60">
        <v>0</v>
      </c>
      <c r="O27" s="52">
        <f t="shared" si="0"/>
        <v>63.919999999999995</v>
      </c>
    </row>
    <row r="28" spans="1:18" x14ac:dyDescent="0.25">
      <c r="B28" s="282" t="s">
        <v>1</v>
      </c>
      <c r="C28" s="61">
        <v>0.14000000000000001</v>
      </c>
      <c r="D28" s="61">
        <v>0</v>
      </c>
      <c r="E28" s="60">
        <v>0</v>
      </c>
      <c r="F28" s="60">
        <v>0</v>
      </c>
      <c r="G28" s="60">
        <v>1.8</v>
      </c>
      <c r="H28" s="60">
        <v>0</v>
      </c>
      <c r="I28" s="60">
        <v>0.05</v>
      </c>
      <c r="J28" s="60">
        <v>0</v>
      </c>
      <c r="K28" s="60">
        <v>0</v>
      </c>
      <c r="L28" s="60">
        <v>3.34</v>
      </c>
      <c r="M28" s="60">
        <v>1</v>
      </c>
      <c r="N28" s="60">
        <v>0</v>
      </c>
      <c r="O28" s="52">
        <f t="shared" si="0"/>
        <v>6.33</v>
      </c>
      <c r="P28" s="289"/>
    </row>
    <row r="29" spans="1:18" x14ac:dyDescent="0.25">
      <c r="B29" s="200" t="s">
        <v>292</v>
      </c>
      <c r="C29" s="56">
        <f>SUM(C13:C28)</f>
        <v>119.50999999999998</v>
      </c>
      <c r="D29" s="56">
        <f t="shared" ref="D29:N29" si="4">SUM(D13:D28)</f>
        <v>46.570000000000007</v>
      </c>
      <c r="E29" s="56">
        <f t="shared" si="4"/>
        <v>16</v>
      </c>
      <c r="F29" s="56">
        <f t="shared" si="4"/>
        <v>6.3999999999999995</v>
      </c>
      <c r="G29" s="56">
        <f t="shared" si="4"/>
        <v>47.069999999999993</v>
      </c>
      <c r="H29" s="56">
        <f t="shared" si="4"/>
        <v>0</v>
      </c>
      <c r="I29" s="56">
        <f t="shared" si="4"/>
        <v>45.829999999999984</v>
      </c>
      <c r="J29" s="56">
        <f t="shared" si="4"/>
        <v>1.4</v>
      </c>
      <c r="K29" s="56">
        <f t="shared" si="4"/>
        <v>7.86</v>
      </c>
      <c r="L29" s="56">
        <f t="shared" si="4"/>
        <v>136.71</v>
      </c>
      <c r="M29" s="56">
        <f t="shared" si="4"/>
        <v>6.4</v>
      </c>
      <c r="N29" s="56">
        <f t="shared" si="4"/>
        <v>0</v>
      </c>
      <c r="O29" s="52">
        <f>SUM(C29:N29)</f>
        <v>433.75</v>
      </c>
    </row>
    <row r="30" spans="1:18" s="57" customFormat="1" x14ac:dyDescent="0.25">
      <c r="B30" s="201"/>
      <c r="C30" s="202"/>
      <c r="D30" s="202"/>
      <c r="E30" s="202"/>
      <c r="F30" s="202"/>
      <c r="G30" s="202"/>
      <c r="H30" s="202"/>
      <c r="I30" s="202"/>
      <c r="J30" s="202"/>
      <c r="K30" s="202"/>
      <c r="L30" s="202"/>
      <c r="M30" s="202"/>
      <c r="N30" s="202"/>
    </row>
    <row r="31" spans="1:18" s="68" customFormat="1" ht="57.95" customHeight="1" x14ac:dyDescent="0.25">
      <c r="A31" s="23"/>
      <c r="B31" s="9" t="s">
        <v>488</v>
      </c>
      <c r="C31" s="120" t="s">
        <v>38</v>
      </c>
      <c r="D31" s="21" t="s">
        <v>39</v>
      </c>
      <c r="E31" s="21" t="s">
        <v>40</v>
      </c>
      <c r="F31" s="21" t="s">
        <v>41</v>
      </c>
      <c r="G31" s="21" t="s">
        <v>272</v>
      </c>
      <c r="H31" s="21" t="s">
        <v>273</v>
      </c>
      <c r="I31" s="21" t="s">
        <v>42</v>
      </c>
      <c r="J31" s="21" t="s">
        <v>18</v>
      </c>
      <c r="K31" s="21" t="s">
        <v>19</v>
      </c>
      <c r="L31" s="21" t="s">
        <v>43</v>
      </c>
      <c r="M31" s="21" t="s">
        <v>44</v>
      </c>
      <c r="N31" s="21" t="s">
        <v>45</v>
      </c>
      <c r="O31" s="21" t="s">
        <v>112</v>
      </c>
    </row>
    <row r="32" spans="1:18" x14ac:dyDescent="0.25">
      <c r="B32" s="203" t="s">
        <v>248</v>
      </c>
      <c r="C32" s="229">
        <v>0.10242258646621018</v>
      </c>
      <c r="D32" s="242">
        <v>6.4851513966313959E-2</v>
      </c>
      <c r="E32" s="243">
        <v>1.54320987654321E-2</v>
      </c>
      <c r="F32" s="229">
        <v>9.1666666666666688E-2</v>
      </c>
      <c r="G32" s="229">
        <v>0.21771815488663215</v>
      </c>
      <c r="H32" s="229">
        <v>0</v>
      </c>
      <c r="I32" s="229">
        <v>4.753152649543662E-2</v>
      </c>
      <c r="J32" s="229">
        <v>0</v>
      </c>
      <c r="K32" s="229">
        <v>0.1632746585038484</v>
      </c>
      <c r="L32" s="229">
        <v>9.4872307462760708E-2</v>
      </c>
      <c r="M32" s="229">
        <v>0.50877192982456143</v>
      </c>
      <c r="N32" s="229">
        <v>0</v>
      </c>
      <c r="O32" s="225"/>
    </row>
    <row r="33" spans="2:16" ht="24.75" x14ac:dyDescent="0.25">
      <c r="B33" s="203" t="s">
        <v>87</v>
      </c>
      <c r="C33" s="189">
        <v>7.2242800659705522E-2</v>
      </c>
      <c r="D33" s="189">
        <v>6.7519060154055371E-2</v>
      </c>
      <c r="E33" s="189">
        <v>8.9665068421236824E-2</v>
      </c>
      <c r="F33" s="189">
        <v>4.4049532091880138E-2</v>
      </c>
      <c r="G33" s="189">
        <v>6.6712448663362012E-2</v>
      </c>
      <c r="H33" s="189">
        <v>0</v>
      </c>
      <c r="I33" s="189">
        <v>5.3654862196875763E-2</v>
      </c>
      <c r="J33" s="189">
        <v>1.5938069216757743E-2</v>
      </c>
      <c r="K33" s="189">
        <v>4.4143141761887404E-2</v>
      </c>
      <c r="L33" s="189">
        <v>7.5287347537303123E-2</v>
      </c>
      <c r="M33" s="189">
        <v>5.5879494655004851E-2</v>
      </c>
      <c r="N33" s="189">
        <v>0</v>
      </c>
      <c r="O33" s="225"/>
      <c r="P33" s="240" t="s">
        <v>450</v>
      </c>
    </row>
    <row r="34" spans="2:16" ht="24.75" x14ac:dyDescent="0.25">
      <c r="B34" s="203" t="s">
        <v>88</v>
      </c>
      <c r="C34" s="189">
        <v>0.1180354245683754</v>
      </c>
      <c r="D34" s="189">
        <v>8.0405008964041763E-2</v>
      </c>
      <c r="E34" s="189">
        <v>2.6315789473684213E-2</v>
      </c>
      <c r="F34" s="189">
        <v>0.18518518518518517</v>
      </c>
      <c r="G34" s="189">
        <v>0.15631211992759456</v>
      </c>
      <c r="H34" s="189">
        <v>0</v>
      </c>
      <c r="I34" s="189">
        <v>0.11712355759841715</v>
      </c>
      <c r="J34" s="189">
        <v>0</v>
      </c>
      <c r="K34" s="189">
        <v>0.28571381475654251</v>
      </c>
      <c r="L34" s="189">
        <v>9.1411977518479168E-2</v>
      </c>
      <c r="M34" s="189">
        <v>0</v>
      </c>
      <c r="N34" s="189">
        <v>0</v>
      </c>
      <c r="O34" s="225"/>
      <c r="P34" s="240" t="s">
        <v>449</v>
      </c>
    </row>
    <row r="35" spans="2:16" x14ac:dyDescent="0.25">
      <c r="B35" s="109" t="s">
        <v>161</v>
      </c>
      <c r="C35" s="213">
        <v>27001.091250000001</v>
      </c>
      <c r="D35" s="213">
        <v>15214</v>
      </c>
      <c r="E35" s="213">
        <v>15911.62</v>
      </c>
      <c r="F35" s="213">
        <v>0</v>
      </c>
      <c r="G35" s="213">
        <v>0</v>
      </c>
      <c r="H35" s="213">
        <v>0</v>
      </c>
      <c r="I35" s="213">
        <v>8576.5397500000017</v>
      </c>
      <c r="J35" s="213">
        <v>14169</v>
      </c>
      <c r="K35" s="213">
        <v>0</v>
      </c>
      <c r="L35" s="213">
        <v>23072.564375000002</v>
      </c>
      <c r="M35" s="213">
        <v>0</v>
      </c>
      <c r="N35" s="213">
        <v>0</v>
      </c>
      <c r="O35" s="208">
        <f>SUM(C35:N35)</f>
        <v>103944.81537500001</v>
      </c>
      <c r="P35" s="365" t="s">
        <v>178</v>
      </c>
    </row>
    <row r="36" spans="2:16" x14ac:dyDescent="0.25">
      <c r="B36" s="109" t="s">
        <v>162</v>
      </c>
      <c r="C36" s="213">
        <v>283899.84724999999</v>
      </c>
      <c r="D36" s="213">
        <v>0</v>
      </c>
      <c r="E36" s="213">
        <v>0</v>
      </c>
      <c r="F36" s="213">
        <v>0</v>
      </c>
      <c r="G36" s="213">
        <v>0</v>
      </c>
      <c r="H36" s="213">
        <v>0</v>
      </c>
      <c r="I36" s="213">
        <v>2466.85925</v>
      </c>
      <c r="J36" s="213">
        <v>30944</v>
      </c>
      <c r="K36" s="213">
        <v>38779.060000000012</v>
      </c>
      <c r="L36" s="213">
        <v>67852.72312499999</v>
      </c>
      <c r="M36" s="213">
        <v>0</v>
      </c>
      <c r="N36" s="213">
        <v>0</v>
      </c>
      <c r="O36" s="208">
        <f>SUM(C36:N36)</f>
        <v>423942.48962499993</v>
      </c>
      <c r="P36" s="365"/>
    </row>
    <row r="37" spans="2:16" ht="27.75" customHeight="1" x14ac:dyDescent="0.25">
      <c r="B37" s="122" t="s">
        <v>163</v>
      </c>
      <c r="C37" s="208">
        <f>SUM(C35:C36)</f>
        <v>310900.93849999999</v>
      </c>
      <c r="D37" s="208">
        <f t="shared" ref="D37:N37" si="5">SUM(D35:D36)</f>
        <v>15214</v>
      </c>
      <c r="E37" s="208">
        <f t="shared" si="5"/>
        <v>15911.62</v>
      </c>
      <c r="F37" s="208">
        <f t="shared" si="5"/>
        <v>0</v>
      </c>
      <c r="G37" s="208">
        <f t="shared" ref="G37" si="6">SUM(G35:G36)</f>
        <v>0</v>
      </c>
      <c r="H37" s="208">
        <f t="shared" ref="H37" si="7">SUM(H35:H36)</f>
        <v>0</v>
      </c>
      <c r="I37" s="208">
        <f t="shared" si="5"/>
        <v>11043.399000000001</v>
      </c>
      <c r="J37" s="208">
        <f t="shared" si="5"/>
        <v>45113</v>
      </c>
      <c r="K37" s="208">
        <f t="shared" si="5"/>
        <v>38779.060000000012</v>
      </c>
      <c r="L37" s="208">
        <f t="shared" si="5"/>
        <v>90925.287499999991</v>
      </c>
      <c r="M37" s="208">
        <f t="shared" si="5"/>
        <v>0</v>
      </c>
      <c r="N37" s="208">
        <f t="shared" si="5"/>
        <v>0</v>
      </c>
      <c r="O37" s="208">
        <f>SUM(C37:N37)</f>
        <v>527887.30499999993</v>
      </c>
    </row>
    <row r="38" spans="2:16" ht="27.75" customHeight="1" x14ac:dyDescent="0.25">
      <c r="B38" s="28" t="s">
        <v>275</v>
      </c>
      <c r="C38" s="275">
        <v>5997837.7364999996</v>
      </c>
      <c r="D38" s="275">
        <v>2026478.15</v>
      </c>
      <c r="E38" s="275">
        <v>599653.91999999993</v>
      </c>
      <c r="F38" s="275">
        <v>241244.97999999998</v>
      </c>
      <c r="G38" s="275">
        <v>1799073.78</v>
      </c>
      <c r="H38" s="275">
        <v>0</v>
      </c>
      <c r="I38" s="275">
        <v>2472186.4275000002</v>
      </c>
      <c r="J38" s="275">
        <v>110723.45</v>
      </c>
      <c r="K38" s="275">
        <v>316089.79000000004</v>
      </c>
      <c r="L38" s="275">
        <v>5564502.5472499998</v>
      </c>
      <c r="M38" s="275">
        <v>141833.09</v>
      </c>
      <c r="N38" s="275">
        <v>0</v>
      </c>
      <c r="O38" s="208">
        <f t="shared" ref="O38:O39" si="8">SUM(C38:N38)</f>
        <v>19269623.871249996</v>
      </c>
      <c r="P38" s="241" t="s">
        <v>284</v>
      </c>
    </row>
    <row r="39" spans="2:16" ht="39" customHeight="1" x14ac:dyDescent="0.2">
      <c r="B39" s="28" t="s">
        <v>276</v>
      </c>
      <c r="C39" s="275">
        <v>1082382.5324999995</v>
      </c>
      <c r="D39" s="275">
        <v>47373.249999999985</v>
      </c>
      <c r="E39" s="275">
        <v>32963.870000000017</v>
      </c>
      <c r="F39" s="275">
        <v>15644.8</v>
      </c>
      <c r="G39" s="275">
        <v>56592.679999999993</v>
      </c>
      <c r="H39" s="275">
        <v>0</v>
      </c>
      <c r="I39" s="275">
        <v>383172.7275000001</v>
      </c>
      <c r="J39" s="275">
        <v>1103.3399999999976</v>
      </c>
      <c r="K39" s="275">
        <v>24700.57</v>
      </c>
      <c r="L39" s="275">
        <v>352207.27825000032</v>
      </c>
      <c r="M39" s="275">
        <v>6980.0700000000006</v>
      </c>
      <c r="N39" s="275">
        <v>0</v>
      </c>
      <c r="O39" s="208">
        <f t="shared" si="8"/>
        <v>2003121.1182500001</v>
      </c>
      <c r="P39" s="211" t="s">
        <v>285</v>
      </c>
    </row>
    <row r="40" spans="2:16" ht="39" customHeight="1" x14ac:dyDescent="0.25">
      <c r="B40" s="123" t="s">
        <v>164</v>
      </c>
      <c r="C40" s="275">
        <v>8181477.6450983882</v>
      </c>
      <c r="D40" s="275">
        <v>2396418.2219930305</v>
      </c>
      <c r="E40" s="275">
        <v>731015.15350278234</v>
      </c>
      <c r="F40" s="275">
        <v>296846.41331378935</v>
      </c>
      <c r="G40" s="275">
        <v>2144296.799030683</v>
      </c>
      <c r="H40" s="275">
        <v>0</v>
      </c>
      <c r="I40" s="275">
        <v>3299481.6838740823</v>
      </c>
      <c r="J40" s="275">
        <v>129220.32758132429</v>
      </c>
      <c r="K40" s="275">
        <v>393796.88852516864</v>
      </c>
      <c r="L40" s="275">
        <v>6836994.8011093773</v>
      </c>
      <c r="M40" s="275">
        <v>171959.55712948594</v>
      </c>
      <c r="N40" s="275">
        <v>0</v>
      </c>
      <c r="O40" s="208">
        <f>SUM(C40:N40)</f>
        <v>24581507.491158113</v>
      </c>
      <c r="P40" s="206" t="s">
        <v>179</v>
      </c>
    </row>
    <row r="41" spans="2:16" x14ac:dyDescent="0.25">
      <c r="B41" s="72"/>
    </row>
  </sheetData>
  <sheetProtection selectLockedCells="1"/>
  <mergeCells count="2">
    <mergeCell ref="C8:O8"/>
    <mergeCell ref="P35:P36"/>
  </mergeCells>
  <dataValidations count="3">
    <dataValidation type="decimal" allowBlank="1" showInputMessage="1" showErrorMessage="1" sqref="C9:N12 C14:N28">
      <formula1>0</formula1>
      <formula2>10000000000000000000</formula2>
    </dataValidation>
    <dataValidation type="whole" allowBlank="1" showInputMessage="1" showErrorMessage="1" sqref="C35:N36 C38:N40">
      <formula1>0</formula1>
      <formula2>1E+32</formula2>
    </dataValidation>
    <dataValidation type="decimal" allowBlank="1" showInputMessage="1" showErrorMessage="1" sqref="C32:N34">
      <formula1>0</formula1>
      <formula2>1</formula2>
    </dataValidation>
  </dataValidations>
  <pageMargins left="0.39370078740157483" right="0.39370078740157483" top="0.39370078740157483" bottom="0.39370078740157483" header="0.31496062992125984" footer="0.31496062992125984"/>
  <pageSetup paperSize="9" scale="41" fitToHeight="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B1:S74"/>
  <sheetViews>
    <sheetView workbookViewId="0">
      <selection activeCell="D17" sqref="D17"/>
    </sheetView>
  </sheetViews>
  <sheetFormatPr defaultColWidth="9.140625" defaultRowHeight="15" x14ac:dyDescent="0.25"/>
  <cols>
    <col min="1" max="1" width="4.140625" style="23" customWidth="1"/>
    <col min="2" max="2" width="41.42578125" style="44" customWidth="1"/>
    <col min="3" max="3" width="12.42578125" style="44" customWidth="1"/>
    <col min="4" max="4" width="12.42578125" style="23" customWidth="1"/>
    <col min="5" max="8" width="12.42578125" style="51" customWidth="1"/>
    <col min="9" max="15" width="12.42578125" style="23" customWidth="1"/>
    <col min="16" max="16384" width="9.140625" style="23"/>
  </cols>
  <sheetData>
    <row r="1" spans="2:19" ht="18.75" x14ac:dyDescent="0.25">
      <c r="B1" s="33"/>
    </row>
    <row r="2" spans="2:19" ht="18.75" x14ac:dyDescent="0.25">
      <c r="B2" s="33"/>
    </row>
    <row r="4" spans="2:19" ht="28.5" x14ac:dyDescent="0.25">
      <c r="B4" s="34" t="s">
        <v>51</v>
      </c>
    </row>
    <row r="5" spans="2:19" ht="21" x14ac:dyDescent="0.25">
      <c r="B5" s="35" t="s">
        <v>283</v>
      </c>
      <c r="C5" s="51"/>
      <c r="D5" s="51"/>
    </row>
    <row r="7" spans="2:19" ht="57" customHeight="1" x14ac:dyDescent="0.25">
      <c r="B7" s="244" t="s">
        <v>436</v>
      </c>
      <c r="C7" s="120" t="s">
        <v>38</v>
      </c>
      <c r="D7" s="21" t="s">
        <v>39</v>
      </c>
      <c r="E7" s="21" t="s">
        <v>40</v>
      </c>
      <c r="F7" s="21" t="s">
        <v>41</v>
      </c>
      <c r="G7" s="21" t="s">
        <v>272</v>
      </c>
      <c r="H7" s="21" t="s">
        <v>273</v>
      </c>
      <c r="I7" s="21" t="s">
        <v>42</v>
      </c>
      <c r="J7" s="21" t="s">
        <v>18</v>
      </c>
      <c r="K7" s="21" t="s">
        <v>19</v>
      </c>
      <c r="L7" s="21" t="s">
        <v>43</v>
      </c>
      <c r="M7" s="21" t="s">
        <v>44</v>
      </c>
      <c r="N7" s="21" t="s">
        <v>45</v>
      </c>
      <c r="O7" s="21" t="s">
        <v>112</v>
      </c>
    </row>
    <row r="8" spans="2:19" x14ac:dyDescent="0.25">
      <c r="B8" s="37" t="s">
        <v>89</v>
      </c>
      <c r="C8" s="60"/>
      <c r="D8" s="60"/>
      <c r="E8" s="60"/>
      <c r="F8" s="60"/>
      <c r="G8" s="60"/>
      <c r="H8" s="60"/>
      <c r="I8" s="60"/>
      <c r="J8" s="60"/>
      <c r="K8" s="60"/>
      <c r="L8" s="60"/>
      <c r="M8" s="60"/>
      <c r="N8" s="60"/>
      <c r="O8" s="52">
        <f>SUM(C8:N8)</f>
        <v>0</v>
      </c>
    </row>
    <row r="9" spans="2:19" x14ac:dyDescent="0.25">
      <c r="B9" s="37" t="s">
        <v>90</v>
      </c>
      <c r="C9" s="60"/>
      <c r="D9" s="60"/>
      <c r="E9" s="60"/>
      <c r="F9" s="60"/>
      <c r="G9" s="60"/>
      <c r="H9" s="60"/>
      <c r="I9" s="60"/>
      <c r="J9" s="60"/>
      <c r="K9" s="60"/>
      <c r="L9" s="60"/>
      <c r="M9" s="60"/>
      <c r="N9" s="60"/>
      <c r="O9" s="52">
        <f t="shared" ref="O9:O29" si="0">SUM(C9:N9)</f>
        <v>0</v>
      </c>
    </row>
    <row r="10" spans="2:19" x14ac:dyDescent="0.25">
      <c r="B10" s="37" t="s">
        <v>91</v>
      </c>
      <c r="C10" s="60"/>
      <c r="D10" s="60"/>
      <c r="E10" s="60"/>
      <c r="F10" s="60"/>
      <c r="G10" s="60"/>
      <c r="H10" s="60"/>
      <c r="I10" s="60"/>
      <c r="J10" s="60"/>
      <c r="K10" s="60"/>
      <c r="L10" s="60"/>
      <c r="M10" s="60"/>
      <c r="N10" s="60"/>
      <c r="O10" s="52">
        <f t="shared" si="0"/>
        <v>0</v>
      </c>
    </row>
    <row r="11" spans="2:19" x14ac:dyDescent="0.25">
      <c r="B11" s="37" t="s">
        <v>92</v>
      </c>
      <c r="C11" s="60"/>
      <c r="D11" s="60"/>
      <c r="E11" s="60"/>
      <c r="F11" s="60"/>
      <c r="G11" s="60"/>
      <c r="H11" s="60"/>
      <c r="I11" s="60"/>
      <c r="J11" s="60"/>
      <c r="K11" s="60"/>
      <c r="L11" s="60"/>
      <c r="M11" s="60"/>
      <c r="N11" s="60"/>
      <c r="O11" s="52">
        <f t="shared" si="0"/>
        <v>0</v>
      </c>
    </row>
    <row r="12" spans="2:19" x14ac:dyDescent="0.25">
      <c r="B12" s="37" t="s">
        <v>93</v>
      </c>
      <c r="C12" s="60"/>
      <c r="D12" s="60"/>
      <c r="E12" s="60"/>
      <c r="F12" s="60"/>
      <c r="G12" s="60"/>
      <c r="H12" s="60"/>
      <c r="I12" s="60"/>
      <c r="J12" s="60"/>
      <c r="K12" s="60"/>
      <c r="L12" s="60"/>
      <c r="M12" s="60"/>
      <c r="N12" s="60"/>
      <c r="O12" s="52">
        <f t="shared" si="0"/>
        <v>0</v>
      </c>
    </row>
    <row r="13" spans="2:19" x14ac:dyDescent="0.25">
      <c r="B13" s="37" t="s">
        <v>94</v>
      </c>
      <c r="C13" s="61"/>
      <c r="D13" s="61"/>
      <c r="E13" s="61"/>
      <c r="F13" s="61"/>
      <c r="G13" s="61"/>
      <c r="H13" s="61"/>
      <c r="I13" s="61"/>
      <c r="J13" s="61"/>
      <c r="K13" s="61"/>
      <c r="L13" s="61"/>
      <c r="M13" s="61"/>
      <c r="N13" s="61"/>
      <c r="O13" s="52">
        <f t="shared" si="0"/>
        <v>0</v>
      </c>
    </row>
    <row r="14" spans="2:19" x14ac:dyDescent="0.25">
      <c r="B14" s="37" t="s">
        <v>95</v>
      </c>
      <c r="C14" s="61"/>
      <c r="D14" s="61"/>
      <c r="E14" s="61"/>
      <c r="F14" s="61"/>
      <c r="G14" s="61"/>
      <c r="H14" s="61"/>
      <c r="I14" s="61"/>
      <c r="J14" s="61"/>
      <c r="K14" s="61"/>
      <c r="L14" s="61"/>
      <c r="M14" s="61"/>
      <c r="N14" s="61"/>
      <c r="O14" s="52">
        <f t="shared" si="0"/>
        <v>0</v>
      </c>
      <c r="Q14" s="54"/>
      <c r="R14" s="54"/>
    </row>
    <row r="15" spans="2:19" x14ac:dyDescent="0.25">
      <c r="B15" s="37" t="s">
        <v>96</v>
      </c>
      <c r="C15" s="61"/>
      <c r="D15" s="61"/>
      <c r="E15" s="61"/>
      <c r="F15" s="61"/>
      <c r="G15" s="61"/>
      <c r="H15" s="61"/>
      <c r="I15" s="61"/>
      <c r="J15" s="61"/>
      <c r="K15" s="61"/>
      <c r="L15" s="61"/>
      <c r="M15" s="61"/>
      <c r="N15" s="61"/>
      <c r="O15" s="52">
        <f t="shared" si="0"/>
        <v>0</v>
      </c>
      <c r="Q15" s="54"/>
      <c r="R15" s="54"/>
      <c r="S15" s="54"/>
    </row>
    <row r="16" spans="2:19" x14ac:dyDescent="0.25">
      <c r="B16" s="37" t="s">
        <v>97</v>
      </c>
      <c r="C16" s="61"/>
      <c r="D16" s="61"/>
      <c r="E16" s="61"/>
      <c r="F16" s="61"/>
      <c r="G16" s="61"/>
      <c r="H16" s="61"/>
      <c r="I16" s="61"/>
      <c r="J16" s="61"/>
      <c r="K16" s="61"/>
      <c r="L16" s="61"/>
      <c r="M16" s="61"/>
      <c r="N16" s="61"/>
      <c r="O16" s="52">
        <f t="shared" si="0"/>
        <v>0</v>
      </c>
      <c r="Q16" s="54"/>
      <c r="R16" s="54"/>
    </row>
    <row r="17" spans="2:18" x14ac:dyDescent="0.25">
      <c r="B17" s="37" t="s">
        <v>98</v>
      </c>
      <c r="C17" s="60"/>
      <c r="D17" s="60"/>
      <c r="E17" s="60"/>
      <c r="F17" s="60"/>
      <c r="G17" s="60"/>
      <c r="H17" s="60"/>
      <c r="I17" s="60"/>
      <c r="J17" s="60"/>
      <c r="K17" s="60"/>
      <c r="L17" s="60"/>
      <c r="M17" s="60"/>
      <c r="N17" s="60"/>
      <c r="O17" s="52">
        <f t="shared" si="0"/>
        <v>0</v>
      </c>
      <c r="Q17" s="54"/>
      <c r="R17" s="54"/>
    </row>
    <row r="18" spans="2:18" x14ac:dyDescent="0.25">
      <c r="B18" s="37" t="s">
        <v>99</v>
      </c>
      <c r="C18" s="60"/>
      <c r="D18" s="60"/>
      <c r="E18" s="60"/>
      <c r="F18" s="60"/>
      <c r="G18" s="60"/>
      <c r="H18" s="60"/>
      <c r="I18" s="60"/>
      <c r="J18" s="60"/>
      <c r="K18" s="60"/>
      <c r="L18" s="60"/>
      <c r="M18" s="60"/>
      <c r="N18" s="60"/>
      <c r="O18" s="52">
        <f t="shared" si="0"/>
        <v>0</v>
      </c>
      <c r="R18" s="54"/>
    </row>
    <row r="19" spans="2:18" x14ac:dyDescent="0.25">
      <c r="B19" s="37" t="s">
        <v>100</v>
      </c>
      <c r="C19" s="61"/>
      <c r="D19" s="61"/>
      <c r="E19" s="61"/>
      <c r="F19" s="61"/>
      <c r="G19" s="61"/>
      <c r="H19" s="61"/>
      <c r="I19" s="61"/>
      <c r="J19" s="61"/>
      <c r="K19" s="61"/>
      <c r="L19" s="61"/>
      <c r="M19" s="61"/>
      <c r="N19" s="61"/>
      <c r="O19" s="52">
        <f t="shared" si="0"/>
        <v>0</v>
      </c>
    </row>
    <row r="20" spans="2:18" x14ac:dyDescent="0.25">
      <c r="B20" s="37" t="s">
        <v>101</v>
      </c>
      <c r="C20" s="61"/>
      <c r="D20" s="61"/>
      <c r="E20" s="61"/>
      <c r="F20" s="61"/>
      <c r="G20" s="61"/>
      <c r="H20" s="61"/>
      <c r="I20" s="61"/>
      <c r="J20" s="61"/>
      <c r="K20" s="61"/>
      <c r="L20" s="61"/>
      <c r="M20" s="61"/>
      <c r="N20" s="61"/>
      <c r="O20" s="52">
        <f t="shared" si="0"/>
        <v>0</v>
      </c>
    </row>
    <row r="21" spans="2:18" x14ac:dyDescent="0.25">
      <c r="B21" s="37" t="s">
        <v>102</v>
      </c>
      <c r="C21" s="61"/>
      <c r="D21" s="61"/>
      <c r="E21" s="61"/>
      <c r="F21" s="61"/>
      <c r="G21" s="61"/>
      <c r="H21" s="61"/>
      <c r="I21" s="61"/>
      <c r="J21" s="61"/>
      <c r="K21" s="61"/>
      <c r="L21" s="61"/>
      <c r="M21" s="61"/>
      <c r="N21" s="61"/>
      <c r="O21" s="52">
        <f t="shared" si="0"/>
        <v>0</v>
      </c>
    </row>
    <row r="22" spans="2:18" x14ac:dyDescent="0.25">
      <c r="B22" s="37" t="s">
        <v>103</v>
      </c>
      <c r="C22" s="61"/>
      <c r="D22" s="61"/>
      <c r="E22" s="61"/>
      <c r="F22" s="61"/>
      <c r="G22" s="61"/>
      <c r="H22" s="61"/>
      <c r="I22" s="61"/>
      <c r="J22" s="61"/>
      <c r="K22" s="61"/>
      <c r="L22" s="61"/>
      <c r="M22" s="61"/>
      <c r="N22" s="61"/>
      <c r="O22" s="52">
        <f t="shared" si="0"/>
        <v>0</v>
      </c>
    </row>
    <row r="23" spans="2:18" x14ac:dyDescent="0.25">
      <c r="B23" s="37" t="s">
        <v>104</v>
      </c>
      <c r="C23" s="60"/>
      <c r="D23" s="60"/>
      <c r="E23" s="60"/>
      <c r="F23" s="60"/>
      <c r="G23" s="60"/>
      <c r="H23" s="60"/>
      <c r="I23" s="60"/>
      <c r="J23" s="60"/>
      <c r="K23" s="60"/>
      <c r="L23" s="60"/>
      <c r="M23" s="60"/>
      <c r="N23" s="60"/>
      <c r="O23" s="52">
        <f t="shared" si="0"/>
        <v>0</v>
      </c>
    </row>
    <row r="24" spans="2:18" x14ac:dyDescent="0.25">
      <c r="B24" s="37" t="s">
        <v>105</v>
      </c>
      <c r="C24" s="61"/>
      <c r="D24" s="61"/>
      <c r="E24" s="60"/>
      <c r="F24" s="60"/>
      <c r="G24" s="60"/>
      <c r="H24" s="60"/>
      <c r="I24" s="60"/>
      <c r="J24" s="60"/>
      <c r="K24" s="60"/>
      <c r="L24" s="60"/>
      <c r="M24" s="60"/>
      <c r="N24" s="60"/>
      <c r="O24" s="52">
        <f t="shared" si="0"/>
        <v>0</v>
      </c>
    </row>
    <row r="25" spans="2:18" x14ac:dyDescent="0.25">
      <c r="B25" s="37" t="s">
        <v>106</v>
      </c>
      <c r="C25" s="60"/>
      <c r="D25" s="60"/>
      <c r="E25" s="60"/>
      <c r="F25" s="60"/>
      <c r="G25" s="60"/>
      <c r="H25" s="60"/>
      <c r="I25" s="60"/>
      <c r="J25" s="60"/>
      <c r="K25" s="60"/>
      <c r="L25" s="60"/>
      <c r="M25" s="60"/>
      <c r="N25" s="60"/>
      <c r="O25" s="52">
        <f t="shared" si="0"/>
        <v>0</v>
      </c>
    </row>
    <row r="26" spans="2:18" x14ac:dyDescent="0.25">
      <c r="B26" s="37" t="s">
        <v>107</v>
      </c>
      <c r="C26" s="61"/>
      <c r="D26" s="61"/>
      <c r="E26" s="60"/>
      <c r="F26" s="60"/>
      <c r="G26" s="60"/>
      <c r="H26" s="60"/>
      <c r="I26" s="60"/>
      <c r="J26" s="60"/>
      <c r="K26" s="60"/>
      <c r="L26" s="60"/>
      <c r="M26" s="60"/>
      <c r="N26" s="60"/>
      <c r="O26" s="52">
        <f t="shared" si="0"/>
        <v>0</v>
      </c>
    </row>
    <row r="27" spans="2:18" x14ac:dyDescent="0.25">
      <c r="B27" s="37" t="s">
        <v>108</v>
      </c>
      <c r="C27" s="61"/>
      <c r="D27" s="61"/>
      <c r="E27" s="60"/>
      <c r="F27" s="60"/>
      <c r="G27" s="60"/>
      <c r="H27" s="60"/>
      <c r="I27" s="60"/>
      <c r="J27" s="60"/>
      <c r="K27" s="60"/>
      <c r="L27" s="60"/>
      <c r="M27" s="60"/>
      <c r="N27" s="60"/>
      <c r="O27" s="52">
        <f t="shared" si="0"/>
        <v>0</v>
      </c>
    </row>
    <row r="28" spans="2:18" x14ac:dyDescent="0.25">
      <c r="B28" s="37" t="s">
        <v>109</v>
      </c>
      <c r="C28" s="61"/>
      <c r="D28" s="61"/>
      <c r="E28" s="60"/>
      <c r="F28" s="60"/>
      <c r="G28" s="60"/>
      <c r="H28" s="60"/>
      <c r="I28" s="60"/>
      <c r="J28" s="60"/>
      <c r="K28" s="60"/>
      <c r="L28" s="60"/>
      <c r="M28" s="60"/>
      <c r="N28" s="60"/>
      <c r="O28" s="52">
        <f t="shared" si="0"/>
        <v>0</v>
      </c>
    </row>
    <row r="29" spans="2:18" x14ac:dyDescent="0.25">
      <c r="B29" s="37" t="s">
        <v>110</v>
      </c>
      <c r="C29" s="61"/>
      <c r="D29" s="61"/>
      <c r="E29" s="60"/>
      <c r="F29" s="60"/>
      <c r="G29" s="60"/>
      <c r="H29" s="60"/>
      <c r="I29" s="60"/>
      <c r="J29" s="60"/>
      <c r="K29" s="60"/>
      <c r="L29" s="60"/>
      <c r="M29" s="60"/>
      <c r="N29" s="60"/>
      <c r="O29" s="52">
        <f t="shared" si="0"/>
        <v>0</v>
      </c>
    </row>
    <row r="30" spans="2:18" x14ac:dyDescent="0.25">
      <c r="B30" s="37" t="s">
        <v>274</v>
      </c>
      <c r="C30" s="61"/>
      <c r="D30" s="61"/>
      <c r="E30" s="60"/>
      <c r="F30" s="60"/>
      <c r="G30" s="60"/>
      <c r="H30" s="60"/>
      <c r="I30" s="60"/>
      <c r="J30" s="60"/>
      <c r="K30" s="60"/>
      <c r="L30" s="60"/>
      <c r="M30" s="60"/>
      <c r="N30" s="60"/>
      <c r="O30" s="52">
        <f>SUM(C30:N30)</f>
        <v>0</v>
      </c>
    </row>
    <row r="31" spans="2:18" s="57" customFormat="1" x14ac:dyDescent="0.25">
      <c r="B31" s="245" t="s">
        <v>408</v>
      </c>
      <c r="C31" s="56">
        <f>SUM(C8:C30)</f>
        <v>0</v>
      </c>
      <c r="D31" s="56">
        <f t="shared" ref="D31:N31" si="1">SUM(D8:D30)</f>
        <v>0</v>
      </c>
      <c r="E31" s="56">
        <f t="shared" si="1"/>
        <v>0</v>
      </c>
      <c r="F31" s="56">
        <f t="shared" si="1"/>
        <v>0</v>
      </c>
      <c r="G31" s="56">
        <f t="shared" si="1"/>
        <v>0</v>
      </c>
      <c r="H31" s="56">
        <f t="shared" si="1"/>
        <v>0</v>
      </c>
      <c r="I31" s="56">
        <f>SUM(I8:I30)</f>
        <v>0</v>
      </c>
      <c r="J31" s="56">
        <f t="shared" si="1"/>
        <v>0</v>
      </c>
      <c r="K31" s="56">
        <f t="shared" si="1"/>
        <v>0</v>
      </c>
      <c r="L31" s="56">
        <f t="shared" si="1"/>
        <v>0</v>
      </c>
      <c r="M31" s="56">
        <f t="shared" si="1"/>
        <v>0</v>
      </c>
      <c r="N31" s="56">
        <f t="shared" si="1"/>
        <v>0</v>
      </c>
      <c r="O31" s="52">
        <f>SUM(C31:N31)</f>
        <v>0</v>
      </c>
    </row>
    <row r="34" spans="2:15" ht="56.25" customHeight="1" x14ac:dyDescent="0.25">
      <c r="B34" s="9" t="s">
        <v>437</v>
      </c>
      <c r="C34" s="120" t="s">
        <v>38</v>
      </c>
      <c r="D34" s="21" t="s">
        <v>39</v>
      </c>
      <c r="E34" s="21" t="s">
        <v>40</v>
      </c>
      <c r="F34" s="21" t="s">
        <v>41</v>
      </c>
      <c r="G34" s="21" t="s">
        <v>272</v>
      </c>
      <c r="H34" s="21" t="s">
        <v>273</v>
      </c>
      <c r="I34" s="21" t="s">
        <v>42</v>
      </c>
      <c r="J34" s="21" t="s">
        <v>18</v>
      </c>
      <c r="K34" s="21" t="s">
        <v>19</v>
      </c>
      <c r="L34" s="21" t="s">
        <v>43</v>
      </c>
      <c r="M34" s="21" t="s">
        <v>44</v>
      </c>
      <c r="N34" s="21" t="s">
        <v>45</v>
      </c>
      <c r="O34" s="21" t="s">
        <v>112</v>
      </c>
    </row>
    <row r="35" spans="2:15" x14ac:dyDescent="0.25">
      <c r="B35" s="37" t="s">
        <v>89</v>
      </c>
      <c r="C35" s="60"/>
      <c r="D35" s="60"/>
      <c r="E35" s="60"/>
      <c r="F35" s="60"/>
      <c r="G35" s="60"/>
      <c r="H35" s="60"/>
      <c r="I35" s="60"/>
      <c r="J35" s="60"/>
      <c r="K35" s="60"/>
      <c r="L35" s="60"/>
      <c r="M35" s="60"/>
      <c r="N35" s="60"/>
      <c r="O35" s="52">
        <f>SUM(C35:N35)</f>
        <v>0</v>
      </c>
    </row>
    <row r="36" spans="2:15" x14ac:dyDescent="0.25">
      <c r="B36" s="37" t="s">
        <v>90</v>
      </c>
      <c r="C36" s="60"/>
      <c r="D36" s="60"/>
      <c r="E36" s="60"/>
      <c r="F36" s="60"/>
      <c r="G36" s="60"/>
      <c r="H36" s="60"/>
      <c r="I36" s="60"/>
      <c r="J36" s="60"/>
      <c r="K36" s="60"/>
      <c r="L36" s="60"/>
      <c r="M36" s="60"/>
      <c r="N36" s="60"/>
      <c r="O36" s="52">
        <f t="shared" ref="O36:O56" si="2">SUM(C36:N36)</f>
        <v>0</v>
      </c>
    </row>
    <row r="37" spans="2:15" x14ac:dyDescent="0.25">
      <c r="B37" s="37" t="s">
        <v>91</v>
      </c>
      <c r="C37" s="60"/>
      <c r="D37" s="60"/>
      <c r="E37" s="60"/>
      <c r="F37" s="60"/>
      <c r="G37" s="60"/>
      <c r="H37" s="60"/>
      <c r="I37" s="60"/>
      <c r="J37" s="60"/>
      <c r="K37" s="60"/>
      <c r="L37" s="60"/>
      <c r="M37" s="60"/>
      <c r="N37" s="60"/>
      <c r="O37" s="52">
        <f t="shared" si="2"/>
        <v>0</v>
      </c>
    </row>
    <row r="38" spans="2:15" x14ac:dyDescent="0.25">
      <c r="B38" s="37" t="s">
        <v>92</v>
      </c>
      <c r="C38" s="60"/>
      <c r="D38" s="60"/>
      <c r="E38" s="60"/>
      <c r="F38" s="60"/>
      <c r="G38" s="60"/>
      <c r="H38" s="60"/>
      <c r="I38" s="60"/>
      <c r="J38" s="60"/>
      <c r="K38" s="60"/>
      <c r="L38" s="60"/>
      <c r="M38" s="60"/>
      <c r="N38" s="60"/>
      <c r="O38" s="52">
        <f t="shared" si="2"/>
        <v>0</v>
      </c>
    </row>
    <row r="39" spans="2:15" x14ac:dyDescent="0.25">
      <c r="B39" s="37" t="s">
        <v>93</v>
      </c>
      <c r="C39" s="60"/>
      <c r="D39" s="60"/>
      <c r="E39" s="60"/>
      <c r="F39" s="60"/>
      <c r="G39" s="60"/>
      <c r="H39" s="60"/>
      <c r="I39" s="60"/>
      <c r="J39" s="60"/>
      <c r="K39" s="60"/>
      <c r="L39" s="60"/>
      <c r="M39" s="60"/>
      <c r="N39" s="60"/>
      <c r="O39" s="52">
        <f t="shared" si="2"/>
        <v>0</v>
      </c>
    </row>
    <row r="40" spans="2:15" x14ac:dyDescent="0.25">
      <c r="B40" s="37" t="s">
        <v>94</v>
      </c>
      <c r="C40" s="61"/>
      <c r="D40" s="61"/>
      <c r="E40" s="61"/>
      <c r="F40" s="61"/>
      <c r="G40" s="61"/>
      <c r="H40" s="61"/>
      <c r="I40" s="61"/>
      <c r="J40" s="61"/>
      <c r="K40" s="61"/>
      <c r="L40" s="61"/>
      <c r="M40" s="61"/>
      <c r="N40" s="61"/>
      <c r="O40" s="52">
        <f t="shared" si="2"/>
        <v>0</v>
      </c>
    </row>
    <row r="41" spans="2:15" x14ac:dyDescent="0.25">
      <c r="B41" s="37" t="s">
        <v>95</v>
      </c>
      <c r="C41" s="61"/>
      <c r="D41" s="61"/>
      <c r="E41" s="61"/>
      <c r="F41" s="61"/>
      <c r="G41" s="61"/>
      <c r="H41" s="61"/>
      <c r="I41" s="61"/>
      <c r="J41" s="61"/>
      <c r="K41" s="61"/>
      <c r="L41" s="61"/>
      <c r="M41" s="61"/>
      <c r="N41" s="61"/>
      <c r="O41" s="52">
        <f t="shared" si="2"/>
        <v>0</v>
      </c>
    </row>
    <row r="42" spans="2:15" x14ac:dyDescent="0.25">
      <c r="B42" s="37" t="s">
        <v>96</v>
      </c>
      <c r="C42" s="61"/>
      <c r="D42" s="61"/>
      <c r="E42" s="61"/>
      <c r="F42" s="61"/>
      <c r="G42" s="61"/>
      <c r="H42" s="61"/>
      <c r="I42" s="61"/>
      <c r="J42" s="61"/>
      <c r="K42" s="61"/>
      <c r="L42" s="61"/>
      <c r="M42" s="61"/>
      <c r="N42" s="61"/>
      <c r="O42" s="52">
        <f t="shared" si="2"/>
        <v>0</v>
      </c>
    </row>
    <row r="43" spans="2:15" x14ac:dyDescent="0.25">
      <c r="B43" s="37" t="s">
        <v>97</v>
      </c>
      <c r="C43" s="61"/>
      <c r="D43" s="61"/>
      <c r="E43" s="61"/>
      <c r="F43" s="61"/>
      <c r="G43" s="61"/>
      <c r="H43" s="61"/>
      <c r="I43" s="61"/>
      <c r="J43" s="61"/>
      <c r="K43" s="61"/>
      <c r="L43" s="61"/>
      <c r="M43" s="61"/>
      <c r="N43" s="61"/>
      <c r="O43" s="52">
        <f t="shared" si="2"/>
        <v>0</v>
      </c>
    </row>
    <row r="44" spans="2:15" x14ac:dyDescent="0.25">
      <c r="B44" s="37" t="s">
        <v>98</v>
      </c>
      <c r="C44" s="60"/>
      <c r="D44" s="60"/>
      <c r="E44" s="60"/>
      <c r="F44" s="60"/>
      <c r="G44" s="60"/>
      <c r="H44" s="60"/>
      <c r="I44" s="60"/>
      <c r="J44" s="60"/>
      <c r="K44" s="60"/>
      <c r="L44" s="60"/>
      <c r="M44" s="60"/>
      <c r="N44" s="60"/>
      <c r="O44" s="52">
        <f t="shared" si="2"/>
        <v>0</v>
      </c>
    </row>
    <row r="45" spans="2:15" x14ac:dyDescent="0.25">
      <c r="B45" s="37" t="s">
        <v>99</v>
      </c>
      <c r="C45" s="60"/>
      <c r="D45" s="60"/>
      <c r="E45" s="60"/>
      <c r="F45" s="60"/>
      <c r="G45" s="60"/>
      <c r="H45" s="60"/>
      <c r="I45" s="60"/>
      <c r="J45" s="60"/>
      <c r="K45" s="60"/>
      <c r="L45" s="60"/>
      <c r="M45" s="60"/>
      <c r="N45" s="60"/>
      <c r="O45" s="52">
        <f t="shared" si="2"/>
        <v>0</v>
      </c>
    </row>
    <row r="46" spans="2:15" x14ac:dyDescent="0.25">
      <c r="B46" s="37" t="s">
        <v>100</v>
      </c>
      <c r="C46" s="61"/>
      <c r="D46" s="61"/>
      <c r="E46" s="61"/>
      <c r="F46" s="61"/>
      <c r="G46" s="61"/>
      <c r="H46" s="61"/>
      <c r="I46" s="61"/>
      <c r="J46" s="61"/>
      <c r="K46" s="61"/>
      <c r="L46" s="61"/>
      <c r="M46" s="61"/>
      <c r="N46" s="61"/>
      <c r="O46" s="52">
        <f t="shared" si="2"/>
        <v>0</v>
      </c>
    </row>
    <row r="47" spans="2:15" x14ac:dyDescent="0.25">
      <c r="B47" s="37" t="s">
        <v>101</v>
      </c>
      <c r="C47" s="61"/>
      <c r="D47" s="61"/>
      <c r="E47" s="61"/>
      <c r="F47" s="61"/>
      <c r="G47" s="61"/>
      <c r="H47" s="61"/>
      <c r="I47" s="61"/>
      <c r="J47" s="61"/>
      <c r="K47" s="61"/>
      <c r="L47" s="61"/>
      <c r="M47" s="61"/>
      <c r="N47" s="61"/>
      <c r="O47" s="52">
        <f t="shared" si="2"/>
        <v>0</v>
      </c>
    </row>
    <row r="48" spans="2:15" x14ac:dyDescent="0.25">
      <c r="B48" s="37" t="s">
        <v>102</v>
      </c>
      <c r="C48" s="61"/>
      <c r="D48" s="61"/>
      <c r="E48" s="61"/>
      <c r="F48" s="61"/>
      <c r="G48" s="61"/>
      <c r="H48" s="61"/>
      <c r="I48" s="61"/>
      <c r="J48" s="61"/>
      <c r="K48" s="61"/>
      <c r="L48" s="61"/>
      <c r="M48" s="61"/>
      <c r="N48" s="61"/>
      <c r="O48" s="52">
        <f t="shared" si="2"/>
        <v>0</v>
      </c>
    </row>
    <row r="49" spans="2:15" x14ac:dyDescent="0.25">
      <c r="B49" s="37" t="s">
        <v>103</v>
      </c>
      <c r="C49" s="61"/>
      <c r="D49" s="61"/>
      <c r="E49" s="61"/>
      <c r="F49" s="61"/>
      <c r="G49" s="61"/>
      <c r="H49" s="61"/>
      <c r="I49" s="61"/>
      <c r="J49" s="61"/>
      <c r="K49" s="61"/>
      <c r="L49" s="61"/>
      <c r="M49" s="61"/>
      <c r="N49" s="61"/>
      <c r="O49" s="52">
        <f t="shared" si="2"/>
        <v>0</v>
      </c>
    </row>
    <row r="50" spans="2:15" x14ac:dyDescent="0.25">
      <c r="B50" s="37" t="s">
        <v>104</v>
      </c>
      <c r="C50" s="60"/>
      <c r="D50" s="60"/>
      <c r="E50" s="60"/>
      <c r="F50" s="60"/>
      <c r="G50" s="60"/>
      <c r="H50" s="60"/>
      <c r="I50" s="60"/>
      <c r="J50" s="60"/>
      <c r="K50" s="60"/>
      <c r="L50" s="60"/>
      <c r="M50" s="60"/>
      <c r="N50" s="60"/>
      <c r="O50" s="52">
        <f t="shared" si="2"/>
        <v>0</v>
      </c>
    </row>
    <row r="51" spans="2:15" x14ac:dyDescent="0.25">
      <c r="B51" s="37" t="s">
        <v>105</v>
      </c>
      <c r="C51" s="61"/>
      <c r="D51" s="61"/>
      <c r="E51" s="60"/>
      <c r="F51" s="60"/>
      <c r="G51" s="60"/>
      <c r="H51" s="60"/>
      <c r="I51" s="60"/>
      <c r="J51" s="60"/>
      <c r="K51" s="60"/>
      <c r="L51" s="60"/>
      <c r="M51" s="60"/>
      <c r="N51" s="60"/>
      <c r="O51" s="52">
        <f t="shared" si="2"/>
        <v>0</v>
      </c>
    </row>
    <row r="52" spans="2:15" x14ac:dyDescent="0.25">
      <c r="B52" s="37" t="s">
        <v>106</v>
      </c>
      <c r="C52" s="60"/>
      <c r="D52" s="60"/>
      <c r="E52" s="60"/>
      <c r="F52" s="60"/>
      <c r="G52" s="60"/>
      <c r="H52" s="60"/>
      <c r="I52" s="60"/>
      <c r="J52" s="60"/>
      <c r="K52" s="60"/>
      <c r="L52" s="60"/>
      <c r="M52" s="60"/>
      <c r="N52" s="60"/>
      <c r="O52" s="52">
        <f t="shared" si="2"/>
        <v>0</v>
      </c>
    </row>
    <row r="53" spans="2:15" x14ac:dyDescent="0.25">
      <c r="B53" s="37" t="s">
        <v>107</v>
      </c>
      <c r="C53" s="61"/>
      <c r="D53" s="61"/>
      <c r="E53" s="60"/>
      <c r="F53" s="60"/>
      <c r="G53" s="60"/>
      <c r="H53" s="60"/>
      <c r="I53" s="60"/>
      <c r="J53" s="60"/>
      <c r="K53" s="60"/>
      <c r="L53" s="60"/>
      <c r="M53" s="60"/>
      <c r="N53" s="60"/>
      <c r="O53" s="52">
        <f t="shared" si="2"/>
        <v>0</v>
      </c>
    </row>
    <row r="54" spans="2:15" x14ac:dyDescent="0.25">
      <c r="B54" s="37" t="s">
        <v>108</v>
      </c>
      <c r="C54" s="61"/>
      <c r="D54" s="61"/>
      <c r="E54" s="60"/>
      <c r="F54" s="60"/>
      <c r="G54" s="60"/>
      <c r="H54" s="60"/>
      <c r="I54" s="60"/>
      <c r="J54" s="60"/>
      <c r="K54" s="60"/>
      <c r="L54" s="60"/>
      <c r="M54" s="60"/>
      <c r="N54" s="60"/>
      <c r="O54" s="52">
        <f t="shared" si="2"/>
        <v>0</v>
      </c>
    </row>
    <row r="55" spans="2:15" x14ac:dyDescent="0.25">
      <c r="B55" s="37" t="s">
        <v>109</v>
      </c>
      <c r="C55" s="61"/>
      <c r="D55" s="61"/>
      <c r="E55" s="60"/>
      <c r="F55" s="60"/>
      <c r="G55" s="60"/>
      <c r="H55" s="60"/>
      <c r="I55" s="60"/>
      <c r="J55" s="60"/>
      <c r="K55" s="60"/>
      <c r="L55" s="60"/>
      <c r="M55" s="60"/>
      <c r="N55" s="60"/>
      <c r="O55" s="52">
        <f t="shared" si="2"/>
        <v>0</v>
      </c>
    </row>
    <row r="56" spans="2:15" x14ac:dyDescent="0.25">
      <c r="B56" s="37" t="s">
        <v>110</v>
      </c>
      <c r="C56" s="61"/>
      <c r="D56" s="61"/>
      <c r="E56" s="60"/>
      <c r="F56" s="60"/>
      <c r="G56" s="60"/>
      <c r="H56" s="60"/>
      <c r="I56" s="60"/>
      <c r="J56" s="60"/>
      <c r="K56" s="60"/>
      <c r="L56" s="60"/>
      <c r="M56" s="60"/>
      <c r="N56" s="60"/>
      <c r="O56" s="52">
        <f t="shared" si="2"/>
        <v>0</v>
      </c>
    </row>
    <row r="57" spans="2:15" x14ac:dyDescent="0.25">
      <c r="B57" s="37" t="s">
        <v>274</v>
      </c>
      <c r="C57" s="61"/>
      <c r="D57" s="61"/>
      <c r="E57" s="60"/>
      <c r="F57" s="60"/>
      <c r="G57" s="60"/>
      <c r="H57" s="60"/>
      <c r="I57" s="60"/>
      <c r="J57" s="60"/>
      <c r="K57" s="60"/>
      <c r="L57" s="60"/>
      <c r="M57" s="60"/>
      <c r="N57" s="60"/>
      <c r="O57" s="52">
        <f>SUM(C57:N57)</f>
        <v>0</v>
      </c>
    </row>
    <row r="58" spans="2:15" x14ac:dyDescent="0.25">
      <c r="B58" s="245" t="s">
        <v>407</v>
      </c>
      <c r="C58" s="56">
        <f>SUM(C35:C57)</f>
        <v>0</v>
      </c>
      <c r="D58" s="56">
        <f t="shared" ref="D58:M58" si="3">SUM(D35:D57)</f>
        <v>0</v>
      </c>
      <c r="E58" s="56">
        <f t="shared" si="3"/>
        <v>0</v>
      </c>
      <c r="F58" s="56">
        <f>SUM(F35:F57)</f>
        <v>0</v>
      </c>
      <c r="G58" s="56">
        <f t="shared" si="3"/>
        <v>0</v>
      </c>
      <c r="H58" s="56">
        <f t="shared" si="3"/>
        <v>0</v>
      </c>
      <c r="I58" s="56">
        <f t="shared" si="3"/>
        <v>0</v>
      </c>
      <c r="J58" s="56">
        <f t="shared" si="3"/>
        <v>0</v>
      </c>
      <c r="K58" s="56">
        <f t="shared" si="3"/>
        <v>0</v>
      </c>
      <c r="L58" s="56">
        <f t="shared" si="3"/>
        <v>0</v>
      </c>
      <c r="M58" s="56">
        <f t="shared" si="3"/>
        <v>0</v>
      </c>
      <c r="N58" s="56">
        <f>SUM(N35:N57)</f>
        <v>0</v>
      </c>
      <c r="O58" s="52">
        <f>SUM(C58:N58)</f>
        <v>0</v>
      </c>
    </row>
    <row r="61" spans="2:15" ht="56.25" customHeight="1" x14ac:dyDescent="0.25">
      <c r="B61" s="9" t="s">
        <v>293</v>
      </c>
      <c r="C61" s="120" t="s">
        <v>38</v>
      </c>
      <c r="D61" s="21" t="s">
        <v>39</v>
      </c>
      <c r="E61" s="21" t="s">
        <v>40</v>
      </c>
      <c r="F61" s="21" t="s">
        <v>41</v>
      </c>
      <c r="G61" s="21" t="s">
        <v>272</v>
      </c>
      <c r="H61" s="21" t="s">
        <v>273</v>
      </c>
      <c r="I61" s="21" t="s">
        <v>42</v>
      </c>
      <c r="J61" s="21" t="s">
        <v>18</v>
      </c>
      <c r="K61" s="21" t="s">
        <v>19</v>
      </c>
      <c r="L61" s="21" t="s">
        <v>43</v>
      </c>
      <c r="M61" s="21" t="s">
        <v>44</v>
      </c>
      <c r="N61" s="21" t="s">
        <v>45</v>
      </c>
      <c r="O61" s="21" t="s">
        <v>112</v>
      </c>
    </row>
    <row r="62" spans="2:15" x14ac:dyDescent="0.25">
      <c r="B62" s="59" t="s">
        <v>250</v>
      </c>
      <c r="C62" s="61"/>
      <c r="D62" s="61"/>
      <c r="E62" s="60"/>
      <c r="F62" s="60"/>
      <c r="G62" s="60"/>
      <c r="H62" s="60"/>
      <c r="I62" s="60"/>
      <c r="J62" s="60"/>
      <c r="K62" s="60"/>
      <c r="L62" s="60"/>
      <c r="M62" s="60"/>
      <c r="N62" s="60"/>
      <c r="O62" s="52">
        <f t="shared" ref="O62:O67" si="4">SUM(C62:N62)</f>
        <v>0</v>
      </c>
    </row>
    <row r="63" spans="2:15" x14ac:dyDescent="0.25">
      <c r="B63" s="59" t="s">
        <v>251</v>
      </c>
      <c r="C63" s="61"/>
      <c r="D63" s="61"/>
      <c r="E63" s="60"/>
      <c r="F63" s="60"/>
      <c r="G63" s="60"/>
      <c r="H63" s="60"/>
      <c r="I63" s="60"/>
      <c r="J63" s="60"/>
      <c r="K63" s="60"/>
      <c r="L63" s="60"/>
      <c r="M63" s="60"/>
      <c r="N63" s="60"/>
      <c r="O63" s="52">
        <f t="shared" si="4"/>
        <v>0</v>
      </c>
    </row>
    <row r="64" spans="2:15" x14ac:dyDescent="0.25">
      <c r="B64" s="59" t="s">
        <v>252</v>
      </c>
      <c r="C64" s="61"/>
      <c r="D64" s="61"/>
      <c r="E64" s="60"/>
      <c r="F64" s="60"/>
      <c r="G64" s="60"/>
      <c r="H64" s="60"/>
      <c r="I64" s="60"/>
      <c r="J64" s="60"/>
      <c r="K64" s="60"/>
      <c r="L64" s="60"/>
      <c r="M64" s="60"/>
      <c r="N64" s="60"/>
      <c r="O64" s="52">
        <f t="shared" si="4"/>
        <v>0</v>
      </c>
    </row>
    <row r="65" spans="2:15" x14ac:dyDescent="0.25">
      <c r="B65" s="59" t="s">
        <v>253</v>
      </c>
      <c r="C65" s="61"/>
      <c r="D65" s="61"/>
      <c r="E65" s="60"/>
      <c r="F65" s="60"/>
      <c r="G65" s="60"/>
      <c r="H65" s="60"/>
      <c r="I65" s="60"/>
      <c r="J65" s="60"/>
      <c r="K65" s="60"/>
      <c r="L65" s="60"/>
      <c r="M65" s="60"/>
      <c r="N65" s="60"/>
      <c r="O65" s="52">
        <f t="shared" si="4"/>
        <v>0</v>
      </c>
    </row>
    <row r="66" spans="2:15" x14ac:dyDescent="0.25">
      <c r="B66" s="59" t="s">
        <v>254</v>
      </c>
      <c r="C66" s="61"/>
      <c r="D66" s="61"/>
      <c r="E66" s="60"/>
      <c r="F66" s="60"/>
      <c r="G66" s="60"/>
      <c r="H66" s="60"/>
      <c r="I66" s="60"/>
      <c r="J66" s="60"/>
      <c r="K66" s="60"/>
      <c r="L66" s="60"/>
      <c r="M66" s="60"/>
      <c r="N66" s="60"/>
      <c r="O66" s="52">
        <f t="shared" si="4"/>
        <v>0</v>
      </c>
    </row>
    <row r="67" spans="2:15" x14ac:dyDescent="0.25">
      <c r="B67" s="59" t="s">
        <v>255</v>
      </c>
      <c r="C67" s="61"/>
      <c r="D67" s="61"/>
      <c r="E67" s="60"/>
      <c r="F67" s="60"/>
      <c r="G67" s="60"/>
      <c r="H67" s="60"/>
      <c r="I67" s="60"/>
      <c r="J67" s="60"/>
      <c r="K67" s="60"/>
      <c r="L67" s="60"/>
      <c r="M67" s="60"/>
      <c r="N67" s="60"/>
      <c r="O67" s="52">
        <f t="shared" si="4"/>
        <v>0</v>
      </c>
    </row>
    <row r="68" spans="2:15" x14ac:dyDescent="0.25">
      <c r="B68" s="245" t="s">
        <v>111</v>
      </c>
      <c r="C68" s="56">
        <f>SUM(C62:C67)</f>
        <v>0</v>
      </c>
      <c r="D68" s="56">
        <f t="shared" ref="D68:N68" si="5">SUM(D62:D67)</f>
        <v>0</v>
      </c>
      <c r="E68" s="56">
        <f t="shared" si="5"/>
        <v>0</v>
      </c>
      <c r="F68" s="56">
        <f>SUM(F62:F67)</f>
        <v>0</v>
      </c>
      <c r="G68" s="56">
        <f t="shared" ref="G68" si="6">SUM(G62:G67)</f>
        <v>0</v>
      </c>
      <c r="H68" s="56">
        <f t="shared" ref="H68" si="7">SUM(H62:H67)</f>
        <v>0</v>
      </c>
      <c r="I68" s="56">
        <f t="shared" si="5"/>
        <v>0</v>
      </c>
      <c r="J68" s="56">
        <f t="shared" si="5"/>
        <v>0</v>
      </c>
      <c r="K68" s="56">
        <f t="shared" si="5"/>
        <v>0</v>
      </c>
      <c r="L68" s="56">
        <f t="shared" si="5"/>
        <v>0</v>
      </c>
      <c r="M68" s="56">
        <f t="shared" si="5"/>
        <v>0</v>
      </c>
      <c r="N68" s="56">
        <f t="shared" si="5"/>
        <v>0</v>
      </c>
      <c r="O68" s="52">
        <f>SUM(C68:N68)</f>
        <v>0</v>
      </c>
    </row>
    <row r="70" spans="2:15" ht="57" customHeight="1" x14ac:dyDescent="0.25">
      <c r="B70" s="9" t="s">
        <v>294</v>
      </c>
      <c r="C70" s="120" t="s">
        <v>38</v>
      </c>
      <c r="D70" s="21" t="s">
        <v>39</v>
      </c>
      <c r="E70" s="21" t="s">
        <v>40</v>
      </c>
      <c r="F70" s="21" t="s">
        <v>41</v>
      </c>
      <c r="G70" s="21" t="s">
        <v>272</v>
      </c>
      <c r="H70" s="21" t="s">
        <v>273</v>
      </c>
      <c r="I70" s="21" t="s">
        <v>42</v>
      </c>
      <c r="J70" s="21" t="s">
        <v>18</v>
      </c>
      <c r="K70" s="21" t="s">
        <v>19</v>
      </c>
      <c r="L70" s="21" t="s">
        <v>43</v>
      </c>
      <c r="M70" s="21" t="s">
        <v>44</v>
      </c>
      <c r="N70" s="21" t="s">
        <v>45</v>
      </c>
      <c r="O70" s="21" t="s">
        <v>112</v>
      </c>
    </row>
    <row r="71" spans="2:15" x14ac:dyDescent="0.25">
      <c r="B71" s="59" t="s">
        <v>258</v>
      </c>
      <c r="C71" s="61"/>
      <c r="D71" s="61"/>
      <c r="E71" s="60"/>
      <c r="F71" s="60"/>
      <c r="G71" s="60"/>
      <c r="H71" s="60"/>
      <c r="I71" s="60"/>
      <c r="J71" s="60"/>
      <c r="K71" s="60"/>
      <c r="L71" s="60"/>
      <c r="M71" s="60"/>
      <c r="N71" s="60"/>
      <c r="O71" s="52">
        <f>SUM(C71:N71)</f>
        <v>0</v>
      </c>
    </row>
    <row r="72" spans="2:15" x14ac:dyDescent="0.25">
      <c r="B72" s="59" t="s">
        <v>259</v>
      </c>
      <c r="C72" s="61"/>
      <c r="D72" s="61"/>
      <c r="E72" s="60"/>
      <c r="F72" s="60"/>
      <c r="G72" s="60"/>
      <c r="H72" s="60"/>
      <c r="I72" s="60"/>
      <c r="J72" s="60"/>
      <c r="K72" s="60"/>
      <c r="L72" s="60"/>
      <c r="M72" s="60"/>
      <c r="N72" s="60"/>
      <c r="O72" s="52">
        <f t="shared" ref="O72:O73" si="8">SUM(C72:N72)</f>
        <v>0</v>
      </c>
    </row>
    <row r="73" spans="2:15" x14ac:dyDescent="0.25">
      <c r="B73" s="59" t="s">
        <v>378</v>
      </c>
      <c r="C73" s="61"/>
      <c r="D73" s="61"/>
      <c r="E73" s="60"/>
      <c r="F73" s="60"/>
      <c r="G73" s="60"/>
      <c r="H73" s="60"/>
      <c r="I73" s="60"/>
      <c r="J73" s="60"/>
      <c r="K73" s="60"/>
      <c r="L73" s="60"/>
      <c r="M73" s="60"/>
      <c r="N73" s="60"/>
      <c r="O73" s="52">
        <f t="shared" si="8"/>
        <v>0</v>
      </c>
    </row>
    <row r="74" spans="2:15" x14ac:dyDescent="0.25">
      <c r="B74" s="245" t="s">
        <v>111</v>
      </c>
      <c r="C74" s="56">
        <f>SUM(C71:C73)</f>
        <v>0</v>
      </c>
      <c r="D74" s="56">
        <f t="shared" ref="D74:M74" si="9">SUM(D71:D73)</f>
        <v>0</v>
      </c>
      <c r="E74" s="56">
        <f t="shared" si="9"/>
        <v>0</v>
      </c>
      <c r="F74" s="56">
        <f t="shared" si="9"/>
        <v>0</v>
      </c>
      <c r="G74" s="56">
        <f t="shared" si="9"/>
        <v>0</v>
      </c>
      <c r="H74" s="56">
        <f t="shared" si="9"/>
        <v>0</v>
      </c>
      <c r="I74" s="56">
        <f t="shared" si="9"/>
        <v>0</v>
      </c>
      <c r="J74" s="56">
        <f t="shared" si="9"/>
        <v>0</v>
      </c>
      <c r="K74" s="56">
        <f t="shared" si="9"/>
        <v>0</v>
      </c>
      <c r="L74" s="56">
        <f t="shared" si="9"/>
        <v>0</v>
      </c>
      <c r="M74" s="56">
        <f t="shared" si="9"/>
        <v>0</v>
      </c>
      <c r="N74" s="56">
        <f>SUM(N71:N73)</f>
        <v>0</v>
      </c>
      <c r="O74" s="52">
        <f>SUM(C74:N74)</f>
        <v>0</v>
      </c>
    </row>
  </sheetData>
  <sheetProtection selectLockedCells="1"/>
  <dataValidations count="1">
    <dataValidation type="whole" allowBlank="1" showInputMessage="1" showErrorMessage="1" sqref="C8:N30 C35:N57 C62:N67 C71:N73">
      <formula1>0</formula1>
      <formula2>1E+21</formula2>
    </dataValidation>
  </dataValidations>
  <pageMargins left="0.39370078740157483" right="0.39370078740157483" top="0.39370078740157483" bottom="0.39370078740157483" header="0.31496062992125984" footer="0.31496062992125984"/>
  <pageSetup paperSize="9" scale="55" fitToHeight="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Q47"/>
  <sheetViews>
    <sheetView workbookViewId="0">
      <selection activeCell="E19" sqref="E19"/>
    </sheetView>
  </sheetViews>
  <sheetFormatPr defaultColWidth="9.140625" defaultRowHeight="15" x14ac:dyDescent="0.25"/>
  <cols>
    <col min="1" max="1" width="4.140625" style="23" customWidth="1"/>
    <col min="2" max="2" width="41.42578125" style="44" customWidth="1"/>
    <col min="3" max="3" width="15.140625" style="44" customWidth="1"/>
    <col min="4" max="4" width="15.140625" style="23" bestFit="1" customWidth="1"/>
    <col min="5" max="5" width="15.140625" style="51" customWidth="1"/>
    <col min="6" max="6" width="22.42578125" style="23" customWidth="1"/>
    <col min="7" max="7" width="56" style="23" customWidth="1"/>
    <col min="8" max="8" width="11.5703125" style="23" customWidth="1"/>
    <col min="9" max="9" width="9.140625" style="23"/>
    <col min="10" max="10" width="21.140625" style="23" customWidth="1"/>
    <col min="11" max="11" width="13.42578125" style="23" customWidth="1"/>
    <col min="12" max="12" width="13.140625" style="23" customWidth="1"/>
    <col min="13" max="13" width="13.42578125" style="23" customWidth="1"/>
    <col min="14" max="14" width="79.140625" style="23" customWidth="1"/>
    <col min="15" max="16384" width="9.140625" style="23"/>
  </cols>
  <sheetData>
    <row r="1" spans="2:15" ht="18.75" x14ac:dyDescent="0.25">
      <c r="B1" s="33"/>
    </row>
    <row r="2" spans="2:15" ht="18.75" x14ac:dyDescent="0.25">
      <c r="B2" s="33"/>
    </row>
    <row r="4" spans="2:15" ht="28.5" x14ac:dyDescent="0.25">
      <c r="B4" s="34" t="s">
        <v>51</v>
      </c>
    </row>
    <row r="5" spans="2:15" ht="21" x14ac:dyDescent="0.25">
      <c r="B5" s="35" t="s">
        <v>192</v>
      </c>
      <c r="C5" s="51"/>
      <c r="D5" s="51"/>
    </row>
    <row r="7" spans="2:15" x14ac:dyDescent="0.25">
      <c r="B7" s="246" t="s">
        <v>196</v>
      </c>
      <c r="C7" s="247"/>
      <c r="D7" s="248"/>
      <c r="E7" s="249"/>
      <c r="F7" s="248"/>
      <c r="G7" s="248"/>
      <c r="H7" s="248"/>
      <c r="I7" s="248"/>
      <c r="J7" s="248"/>
      <c r="K7" s="248"/>
      <c r="L7" s="248"/>
      <c r="M7" s="248"/>
      <c r="N7" s="248"/>
    </row>
    <row r="8" spans="2:15" x14ac:dyDescent="0.25">
      <c r="B8" s="139" t="s">
        <v>193</v>
      </c>
      <c r="C8" s="139"/>
      <c r="D8" s="139"/>
      <c r="E8" s="139"/>
      <c r="F8" s="139"/>
      <c r="G8" s="139"/>
      <c r="H8" s="139"/>
      <c r="I8" s="139"/>
      <c r="J8" s="139"/>
      <c r="K8" s="139"/>
      <c r="L8" s="139"/>
      <c r="M8" s="139"/>
      <c r="N8" s="139"/>
    </row>
    <row r="9" spans="2:15" x14ac:dyDescent="0.25">
      <c r="B9" s="139" t="s">
        <v>194</v>
      </c>
      <c r="C9" s="139"/>
      <c r="D9" s="139"/>
      <c r="E9" s="139"/>
      <c r="F9" s="139"/>
      <c r="G9" s="139"/>
      <c r="H9" s="139"/>
      <c r="I9" s="139"/>
      <c r="J9" s="139"/>
      <c r="K9" s="139"/>
      <c r="L9" s="139"/>
      <c r="M9" s="139"/>
      <c r="N9" s="139"/>
    </row>
    <row r="10" spans="2:15" x14ac:dyDescent="0.25">
      <c r="B10" s="139" t="s">
        <v>195</v>
      </c>
      <c r="C10" s="139"/>
      <c r="D10" s="139"/>
      <c r="E10" s="139"/>
      <c r="F10" s="139"/>
      <c r="G10" s="139"/>
      <c r="H10" s="139"/>
      <c r="I10" s="139"/>
      <c r="J10" s="139"/>
      <c r="K10" s="139"/>
      <c r="L10" s="139"/>
      <c r="M10" s="139"/>
      <c r="N10" s="139"/>
    </row>
    <row r="11" spans="2:15" x14ac:dyDescent="0.25">
      <c r="B11" s="366"/>
      <c r="C11" s="366"/>
      <c r="D11" s="366"/>
      <c r="E11" s="366"/>
      <c r="F11" s="366"/>
      <c r="G11" s="366"/>
      <c r="H11" s="366"/>
      <c r="I11" s="366"/>
      <c r="J11" s="366"/>
      <c r="K11" s="366"/>
      <c r="L11" s="366"/>
      <c r="M11" s="366"/>
      <c r="N11" s="366"/>
    </row>
    <row r="12" spans="2:15" ht="33" customHeight="1" x14ac:dyDescent="0.25">
      <c r="B12" s="369" t="s">
        <v>438</v>
      </c>
      <c r="C12" s="369"/>
      <c r="D12" s="369"/>
      <c r="E12" s="369"/>
      <c r="F12" s="369"/>
      <c r="G12" s="369"/>
      <c r="H12" s="369"/>
      <c r="I12" s="369"/>
      <c r="J12" s="369"/>
      <c r="K12" s="250"/>
      <c r="L12" s="250"/>
      <c r="M12" s="250"/>
      <c r="N12" s="250"/>
    </row>
    <row r="13" spans="2:15" ht="15.75" thickBot="1" x14ac:dyDescent="0.3">
      <c r="B13" s="251"/>
      <c r="C13" s="251"/>
      <c r="D13" s="251"/>
      <c r="E13" s="251"/>
      <c r="F13" s="251"/>
      <c r="G13" s="251"/>
      <c r="H13" s="251"/>
      <c r="I13" s="251"/>
      <c r="J13" s="251"/>
      <c r="K13" s="251"/>
      <c r="L13" s="251"/>
      <c r="M13" s="251"/>
      <c r="N13" s="251"/>
    </row>
    <row r="14" spans="2:15" ht="15.75" thickBot="1" x14ac:dyDescent="0.25">
      <c r="B14" s="252" t="s">
        <v>197</v>
      </c>
      <c r="C14" s="253"/>
      <c r="D14" s="253"/>
      <c r="E14" s="253"/>
      <c r="F14" s="253"/>
      <c r="G14" s="253"/>
      <c r="H14" s="370" t="s">
        <v>498</v>
      </c>
      <c r="I14" s="371"/>
      <c r="J14" s="372"/>
      <c r="K14" s="254"/>
      <c r="L14" s="254"/>
      <c r="M14" s="255"/>
      <c r="N14" s="255"/>
    </row>
    <row r="15" spans="2:15" x14ac:dyDescent="0.2">
      <c r="B15" s="255"/>
      <c r="C15" s="255"/>
      <c r="D15" s="255"/>
      <c r="E15" s="255"/>
      <c r="F15" s="255"/>
      <c r="G15" s="255"/>
      <c r="H15" s="256"/>
      <c r="I15" s="256"/>
      <c r="J15" s="256"/>
      <c r="K15" s="256"/>
      <c r="L15" s="256"/>
      <c r="M15" s="256"/>
      <c r="N15" s="256"/>
    </row>
    <row r="16" spans="2:15" ht="27.75" customHeight="1" x14ac:dyDescent="0.25">
      <c r="B16" s="9" t="s">
        <v>199</v>
      </c>
      <c r="C16" s="120" t="s">
        <v>200</v>
      </c>
      <c r="D16" s="21" t="s">
        <v>201</v>
      </c>
      <c r="E16" s="21" t="s">
        <v>202</v>
      </c>
      <c r="F16" s="49" t="s">
        <v>203</v>
      </c>
      <c r="G16" s="5" t="s">
        <v>198</v>
      </c>
      <c r="H16" s="202"/>
      <c r="I16" s="202"/>
      <c r="J16" s="202"/>
      <c r="K16" s="202"/>
      <c r="L16" s="202"/>
      <c r="M16" s="202"/>
      <c r="N16" s="4"/>
      <c r="O16" s="57"/>
    </row>
    <row r="17" spans="1:17" ht="40.5" customHeight="1" x14ac:dyDescent="0.2">
      <c r="B17" s="257" t="s">
        <v>204</v>
      </c>
      <c r="C17" s="60"/>
      <c r="D17" s="60"/>
      <c r="E17" s="60"/>
      <c r="F17" s="190"/>
      <c r="G17" s="28" t="s">
        <v>397</v>
      </c>
      <c r="H17" s="258"/>
      <c r="I17" s="258"/>
      <c r="J17" s="258"/>
      <c r="K17" s="258"/>
      <c r="L17" s="258"/>
      <c r="M17" s="258"/>
      <c r="N17" s="258"/>
      <c r="O17" s="258"/>
    </row>
    <row r="18" spans="1:17" x14ac:dyDescent="0.2">
      <c r="B18" s="257" t="s">
        <v>205</v>
      </c>
      <c r="C18" s="60"/>
      <c r="D18" s="373" t="s">
        <v>500</v>
      </c>
      <c r="E18" s="60"/>
      <c r="F18" s="190"/>
      <c r="G18" s="24"/>
      <c r="H18" s="259"/>
      <c r="I18" s="259"/>
      <c r="J18" s="259"/>
      <c r="K18" s="259"/>
      <c r="L18" s="259"/>
      <c r="M18" s="259"/>
      <c r="N18" s="259"/>
      <c r="O18" s="259"/>
    </row>
    <row r="19" spans="1:17" ht="40.5" customHeight="1" x14ac:dyDescent="0.2">
      <c r="B19" s="257" t="s">
        <v>206</v>
      </c>
      <c r="C19" s="60">
        <v>0</v>
      </c>
      <c r="D19" s="60">
        <v>0</v>
      </c>
      <c r="E19" s="373" t="s">
        <v>500</v>
      </c>
      <c r="F19" s="190">
        <v>0</v>
      </c>
      <c r="G19" s="28" t="s">
        <v>210</v>
      </c>
      <c r="H19" s="258"/>
      <c r="I19" s="258"/>
      <c r="J19" s="258"/>
      <c r="K19" s="258"/>
      <c r="L19" s="258"/>
      <c r="M19" s="258"/>
      <c r="N19" s="258"/>
      <c r="O19" s="258"/>
    </row>
    <row r="20" spans="1:17" ht="27.75" customHeight="1" x14ac:dyDescent="0.2">
      <c r="B20" s="214" t="s">
        <v>207</v>
      </c>
      <c r="C20" s="60">
        <v>0</v>
      </c>
      <c r="D20" s="60">
        <v>0</v>
      </c>
      <c r="E20" s="60">
        <v>0</v>
      </c>
      <c r="F20" s="190">
        <v>0</v>
      </c>
      <c r="G20" s="28"/>
      <c r="H20" s="258"/>
      <c r="I20" s="258"/>
      <c r="J20" s="258"/>
      <c r="K20" s="258"/>
      <c r="L20" s="258"/>
      <c r="M20" s="258"/>
      <c r="N20" s="258"/>
      <c r="O20" s="258"/>
    </row>
    <row r="21" spans="1:17" ht="27.75" customHeight="1" x14ac:dyDescent="0.2">
      <c r="B21" s="203" t="s">
        <v>208</v>
      </c>
      <c r="C21" s="60">
        <v>11</v>
      </c>
      <c r="D21" s="60">
        <v>14</v>
      </c>
      <c r="E21" s="60">
        <v>19</v>
      </c>
      <c r="F21" s="60">
        <v>19</v>
      </c>
      <c r="G21" s="28" t="s">
        <v>209</v>
      </c>
      <c r="H21" s="260"/>
      <c r="I21" s="260"/>
      <c r="J21" s="260"/>
      <c r="K21" s="260"/>
      <c r="L21" s="260"/>
      <c r="M21" s="260"/>
      <c r="N21" s="260"/>
      <c r="O21" s="260"/>
    </row>
    <row r="22" spans="1:17" x14ac:dyDescent="0.25">
      <c r="A22" s="54"/>
      <c r="B22" s="261"/>
      <c r="C22" s="106"/>
      <c r="D22" s="106"/>
      <c r="E22" s="106"/>
      <c r="F22" s="106"/>
      <c r="G22" s="106"/>
      <c r="H22" s="106"/>
      <c r="I22" s="106"/>
      <c r="J22" s="106"/>
      <c r="K22" s="106"/>
      <c r="L22" s="106"/>
      <c r="M22" s="106"/>
      <c r="N22" s="57"/>
      <c r="O22" s="57"/>
    </row>
    <row r="23" spans="1:17" x14ac:dyDescent="0.25">
      <c r="A23" s="54"/>
      <c r="B23" s="261"/>
      <c r="C23" s="106"/>
      <c r="D23" s="106"/>
      <c r="E23" s="106"/>
      <c r="F23" s="106"/>
      <c r="G23" s="106"/>
      <c r="H23" s="106"/>
      <c r="I23" s="106"/>
      <c r="J23" s="106"/>
      <c r="K23" s="106"/>
      <c r="L23" s="106"/>
      <c r="M23" s="106"/>
      <c r="N23" s="209"/>
      <c r="O23" s="57"/>
      <c r="P23" s="54"/>
    </row>
    <row r="24" spans="1:17" x14ac:dyDescent="0.25">
      <c r="B24" s="9" t="s">
        <v>204</v>
      </c>
      <c r="C24" s="120" t="s">
        <v>211</v>
      </c>
      <c r="D24" s="21" t="s">
        <v>212</v>
      </c>
      <c r="E24" s="21" t="s">
        <v>213</v>
      </c>
      <c r="F24" s="21" t="s">
        <v>214</v>
      </c>
      <c r="G24" s="106"/>
      <c r="H24" s="106"/>
      <c r="I24" s="106"/>
      <c r="J24" s="106"/>
      <c r="K24" s="106"/>
      <c r="L24" s="106"/>
      <c r="M24" s="106"/>
      <c r="N24" s="209"/>
      <c r="O24" s="57"/>
      <c r="P24" s="54"/>
      <c r="Q24" s="54"/>
    </row>
    <row r="25" spans="1:17" ht="22.5" customHeight="1" x14ac:dyDescent="0.25">
      <c r="B25" s="214" t="s">
        <v>215</v>
      </c>
      <c r="C25" s="61"/>
      <c r="D25" s="61"/>
      <c r="E25" s="61"/>
      <c r="F25" s="56">
        <f>SUM(C25:E25)</f>
        <v>0</v>
      </c>
      <c r="G25" s="106"/>
      <c r="H25" s="106"/>
      <c r="I25" s="106"/>
      <c r="J25" s="106"/>
      <c r="K25" s="106"/>
      <c r="L25" s="106"/>
      <c r="M25" s="106"/>
      <c r="N25" s="57"/>
      <c r="O25" s="57"/>
      <c r="P25" s="54"/>
    </row>
    <row r="26" spans="1:17" ht="26.25" customHeight="1" x14ac:dyDescent="0.25">
      <c r="B26" s="214" t="s">
        <v>216</v>
      </c>
      <c r="C26" s="60"/>
      <c r="D26" s="60"/>
      <c r="E26" s="60"/>
      <c r="F26" s="56">
        <f t="shared" ref="F26:F27" si="0">SUM(C26:E26)</f>
        <v>0</v>
      </c>
      <c r="G26" s="262"/>
      <c r="H26" s="202"/>
      <c r="I26" s="202"/>
      <c r="J26" s="202"/>
      <c r="K26" s="202"/>
      <c r="L26" s="202"/>
      <c r="M26" s="202"/>
      <c r="N26" s="57"/>
      <c r="O26" s="54"/>
      <c r="P26" s="54"/>
    </row>
    <row r="27" spans="1:17" ht="24" x14ac:dyDescent="0.25">
      <c r="B27" s="214" t="s">
        <v>217</v>
      </c>
      <c r="C27" s="60"/>
      <c r="D27" s="60"/>
      <c r="E27" s="60"/>
      <c r="F27" s="56">
        <f t="shared" si="0"/>
        <v>0</v>
      </c>
      <c r="G27" s="262"/>
      <c r="H27" s="202"/>
      <c r="I27" s="202"/>
      <c r="J27" s="202"/>
      <c r="K27" s="202"/>
      <c r="L27" s="202"/>
      <c r="M27" s="202"/>
      <c r="N27" s="57"/>
      <c r="P27" s="54"/>
    </row>
    <row r="29" spans="1:17" ht="15.75" thickBot="1" x14ac:dyDescent="0.3"/>
    <row r="30" spans="1:17" ht="15.75" thickBot="1" x14ac:dyDescent="0.3">
      <c r="B30" s="252" t="s">
        <v>218</v>
      </c>
      <c r="C30" s="253"/>
      <c r="D30" s="253"/>
      <c r="E30" s="253"/>
      <c r="F30" s="253"/>
      <c r="G30" s="253"/>
      <c r="H30" s="370" t="s">
        <v>498</v>
      </c>
      <c r="I30" s="371"/>
      <c r="J30" s="372"/>
    </row>
    <row r="32" spans="1:17" x14ac:dyDescent="0.25">
      <c r="B32" s="368" t="s">
        <v>219</v>
      </c>
      <c r="C32" s="368"/>
      <c r="D32" s="368"/>
      <c r="E32" s="368"/>
      <c r="F32" s="368"/>
      <c r="G32" s="368"/>
      <c r="H32" s="368"/>
      <c r="I32" s="368"/>
      <c r="J32" s="368"/>
      <c r="K32" s="368"/>
      <c r="L32" s="368"/>
    </row>
    <row r="33" spans="2:12" x14ac:dyDescent="0.25">
      <c r="B33" s="368"/>
      <c r="C33" s="368"/>
      <c r="D33" s="368"/>
      <c r="E33" s="368"/>
      <c r="F33" s="368"/>
      <c r="G33" s="368"/>
      <c r="H33" s="368"/>
      <c r="I33" s="368"/>
      <c r="J33" s="368"/>
      <c r="K33" s="368"/>
      <c r="L33" s="368"/>
    </row>
    <row r="34" spans="2:12" x14ac:dyDescent="0.25">
      <c r="B34" s="367" t="s">
        <v>220</v>
      </c>
      <c r="C34" s="367"/>
      <c r="D34" s="367"/>
      <c r="E34" s="367"/>
      <c r="F34" s="263"/>
      <c r="G34" s="263"/>
      <c r="H34" s="263"/>
      <c r="I34" s="263"/>
      <c r="J34" s="263"/>
      <c r="K34" s="263"/>
      <c r="L34" s="263"/>
    </row>
    <row r="35" spans="2:12" x14ac:dyDescent="0.25">
      <c r="B35" s="367" t="s">
        <v>409</v>
      </c>
      <c r="C35" s="367"/>
      <c r="D35" s="367"/>
      <c r="E35" s="367"/>
      <c r="F35" s="263"/>
      <c r="G35" s="263"/>
      <c r="H35" s="263"/>
      <c r="I35" s="263"/>
      <c r="J35" s="263"/>
      <c r="K35" s="263"/>
      <c r="L35" s="263"/>
    </row>
    <row r="36" spans="2:12" x14ac:dyDescent="0.25">
      <c r="B36" s="367" t="s">
        <v>221</v>
      </c>
      <c r="C36" s="367"/>
      <c r="D36" s="367"/>
      <c r="E36" s="367"/>
      <c r="F36" s="263"/>
      <c r="G36" s="263"/>
      <c r="H36" s="263"/>
      <c r="I36" s="263"/>
      <c r="J36" s="263"/>
      <c r="K36" s="263"/>
      <c r="L36" s="263"/>
    </row>
    <row r="37" spans="2:12" x14ac:dyDescent="0.25">
      <c r="B37" s="367" t="s">
        <v>222</v>
      </c>
      <c r="C37" s="367"/>
      <c r="D37" s="367"/>
      <c r="E37" s="367"/>
      <c r="F37" s="263"/>
      <c r="G37" s="263"/>
      <c r="H37" s="263"/>
      <c r="I37" s="263"/>
      <c r="J37" s="263"/>
      <c r="K37" s="263"/>
      <c r="L37" s="263"/>
    </row>
    <row r="38" spans="2:12" x14ac:dyDescent="0.25">
      <c r="B38" s="367" t="s">
        <v>410</v>
      </c>
      <c r="C38" s="367"/>
      <c r="D38" s="367"/>
      <c r="E38" s="367"/>
      <c r="F38" s="263"/>
      <c r="G38" s="263"/>
      <c r="H38" s="263"/>
      <c r="I38" s="263"/>
      <c r="J38" s="263"/>
      <c r="K38" s="263"/>
      <c r="L38" s="263"/>
    </row>
    <row r="39" spans="2:12" x14ac:dyDescent="0.25">
      <c r="B39" s="367" t="s">
        <v>411</v>
      </c>
      <c r="C39" s="367"/>
      <c r="D39" s="367"/>
      <c r="E39" s="367"/>
      <c r="F39" s="263"/>
      <c r="G39" s="263"/>
      <c r="H39" s="263"/>
      <c r="I39" s="263"/>
      <c r="J39" s="263"/>
      <c r="K39" s="263"/>
      <c r="L39" s="263"/>
    </row>
    <row r="40" spans="2:12" x14ac:dyDescent="0.25">
      <c r="B40" s="367" t="s">
        <v>223</v>
      </c>
      <c r="C40" s="367"/>
      <c r="D40" s="367"/>
      <c r="E40" s="367"/>
      <c r="F40" s="263"/>
      <c r="G40" s="263"/>
      <c r="H40" s="263"/>
      <c r="I40" s="263"/>
      <c r="J40" s="263"/>
      <c r="K40" s="263"/>
      <c r="L40" s="263"/>
    </row>
    <row r="41" spans="2:12" x14ac:dyDescent="0.25">
      <c r="B41" s="367" t="s">
        <v>224</v>
      </c>
      <c r="C41" s="367"/>
      <c r="D41" s="367"/>
      <c r="E41" s="367"/>
      <c r="F41" s="263"/>
      <c r="G41" s="263"/>
      <c r="H41" s="263"/>
      <c r="I41" s="263"/>
      <c r="J41" s="263"/>
      <c r="K41" s="263"/>
      <c r="L41" s="263"/>
    </row>
    <row r="42" spans="2:12" x14ac:dyDescent="0.25">
      <c r="B42" s="367" t="s">
        <v>225</v>
      </c>
      <c r="C42" s="367"/>
      <c r="D42" s="367"/>
      <c r="E42" s="367"/>
      <c r="F42" s="263"/>
      <c r="G42" s="263"/>
      <c r="H42" s="263"/>
      <c r="I42" s="263"/>
      <c r="J42" s="263"/>
      <c r="K42" s="263"/>
      <c r="L42" s="263"/>
    </row>
    <row r="43" spans="2:12" x14ac:dyDescent="0.25">
      <c r="B43" s="367" t="s">
        <v>412</v>
      </c>
      <c r="C43" s="367"/>
      <c r="D43" s="367"/>
      <c r="E43" s="367"/>
      <c r="F43" s="263"/>
      <c r="G43" s="263"/>
      <c r="H43" s="263"/>
      <c r="I43" s="263"/>
      <c r="J43" s="263"/>
      <c r="K43" s="263"/>
      <c r="L43" s="263"/>
    </row>
    <row r="44" spans="2:12" x14ac:dyDescent="0.25">
      <c r="B44" s="367" t="s">
        <v>226</v>
      </c>
      <c r="C44" s="367"/>
      <c r="D44" s="367"/>
      <c r="E44" s="367"/>
      <c r="F44" s="263"/>
      <c r="G44" s="263"/>
      <c r="H44" s="263"/>
      <c r="I44" s="263"/>
      <c r="J44" s="263"/>
      <c r="K44" s="263"/>
      <c r="L44" s="263"/>
    </row>
    <row r="45" spans="2:12" x14ac:dyDescent="0.25">
      <c r="B45" s="367" t="s">
        <v>227</v>
      </c>
      <c r="C45" s="367"/>
      <c r="D45" s="367"/>
      <c r="E45" s="367"/>
      <c r="F45" s="263"/>
      <c r="G45" s="263"/>
      <c r="H45" s="263"/>
      <c r="I45" s="263"/>
      <c r="J45" s="263"/>
      <c r="K45" s="263"/>
      <c r="L45" s="263"/>
    </row>
    <row r="46" spans="2:12" x14ac:dyDescent="0.25">
      <c r="B46" s="367" t="s">
        <v>228</v>
      </c>
      <c r="C46" s="367"/>
      <c r="D46" s="367"/>
      <c r="E46" s="367"/>
      <c r="F46" s="263"/>
      <c r="G46" s="263"/>
      <c r="H46" s="263"/>
      <c r="I46" s="263"/>
      <c r="J46" s="263"/>
      <c r="K46" s="263"/>
      <c r="L46" s="263"/>
    </row>
    <row r="47" spans="2:12" x14ac:dyDescent="0.25">
      <c r="B47" s="367" t="s">
        <v>413</v>
      </c>
      <c r="C47" s="367"/>
      <c r="D47" s="367"/>
      <c r="E47" s="367"/>
      <c r="F47" s="264"/>
      <c r="G47" s="264"/>
      <c r="H47" s="264"/>
      <c r="I47" s="264"/>
      <c r="J47" s="264"/>
      <c r="K47" s="264"/>
      <c r="L47" s="264"/>
    </row>
  </sheetData>
  <sheetProtection selectLockedCells="1"/>
  <mergeCells count="19">
    <mergeCell ref="B47:E47"/>
    <mergeCell ref="B12:J12"/>
    <mergeCell ref="B44:E44"/>
    <mergeCell ref="B45:E45"/>
    <mergeCell ref="B46:E46"/>
    <mergeCell ref="B40:E40"/>
    <mergeCell ref="B41:E41"/>
    <mergeCell ref="B42:E42"/>
    <mergeCell ref="B43:E43"/>
    <mergeCell ref="B36:E36"/>
    <mergeCell ref="H14:J14"/>
    <mergeCell ref="H30:J30"/>
    <mergeCell ref="B11:N11"/>
    <mergeCell ref="B37:E37"/>
    <mergeCell ref="B38:E38"/>
    <mergeCell ref="B39:E39"/>
    <mergeCell ref="B32:L33"/>
    <mergeCell ref="B34:E34"/>
    <mergeCell ref="B35:E35"/>
  </mergeCells>
  <dataValidations count="2">
    <dataValidation type="list" allowBlank="1" showInputMessage="1" showErrorMessage="1" sqref="H14:J14 H30:J30">
      <formula1>"Yes we consent to our data being used,No we do not consent to our data being used"</formula1>
    </dataValidation>
    <dataValidation type="whole" allowBlank="1" showInputMessage="1" showErrorMessage="1" sqref="C25:E27 C17:C21 D19:D21 D17 F17:F21 E17:E18 E20:E21">
      <formula1>0</formula1>
      <formula2>1E+26</formula2>
    </dataValidation>
  </dataValidations>
  <pageMargins left="0.39370078740157483" right="0.39370078740157483" top="0.39370078740157483" bottom="0.39370078740157483" header="0.31496062992125984" footer="0.31496062992125984"/>
  <pageSetup paperSize="9" scale="61" fitToHeight="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B1:I57"/>
  <sheetViews>
    <sheetView workbookViewId="0">
      <selection activeCell="B14" sqref="B14"/>
    </sheetView>
  </sheetViews>
  <sheetFormatPr defaultColWidth="9.140625" defaultRowHeight="15" x14ac:dyDescent="0.25"/>
  <cols>
    <col min="1" max="1" width="4.140625" style="23" customWidth="1"/>
    <col min="2" max="2" width="41.42578125" style="44" customWidth="1"/>
    <col min="3" max="3" width="25.42578125" style="44" customWidth="1"/>
    <col min="4" max="4" width="25.42578125" style="23" customWidth="1"/>
    <col min="5" max="5" width="105.42578125" style="51" customWidth="1"/>
    <col min="6" max="16384" width="9.140625" style="23"/>
  </cols>
  <sheetData>
    <row r="1" spans="2:9" ht="18.75" x14ac:dyDescent="0.25">
      <c r="B1" s="33"/>
    </row>
    <row r="2" spans="2:9" ht="18.75" x14ac:dyDescent="0.25">
      <c r="B2" s="33"/>
    </row>
    <row r="4" spans="2:9" ht="28.5" x14ac:dyDescent="0.25">
      <c r="B4" s="34" t="s">
        <v>51</v>
      </c>
    </row>
    <row r="5" spans="2:9" ht="21" x14ac:dyDescent="0.25">
      <c r="B5" s="35" t="s">
        <v>186</v>
      </c>
      <c r="C5" s="51"/>
      <c r="D5" s="51"/>
    </row>
    <row r="6" spans="2:9" ht="15.75" x14ac:dyDescent="0.25">
      <c r="B6" s="265" t="s">
        <v>191</v>
      </c>
      <c r="C6" s="51"/>
      <c r="D6" s="51"/>
    </row>
    <row r="8" spans="2:9" ht="30" x14ac:dyDescent="0.25">
      <c r="B8" s="266" t="s">
        <v>190</v>
      </c>
      <c r="C8" s="266" t="s">
        <v>187</v>
      </c>
      <c r="D8" s="217" t="s">
        <v>188</v>
      </c>
      <c r="E8" s="217" t="s">
        <v>189</v>
      </c>
    </row>
    <row r="9" spans="2:9" x14ac:dyDescent="0.25">
      <c r="B9" s="280" t="s">
        <v>199</v>
      </c>
      <c r="C9" s="276">
        <v>17</v>
      </c>
      <c r="D9" s="276"/>
      <c r="E9" s="276" t="s">
        <v>489</v>
      </c>
    </row>
    <row r="10" spans="2:9" x14ac:dyDescent="0.25">
      <c r="B10" s="278" t="s">
        <v>199</v>
      </c>
      <c r="C10" s="269" t="s">
        <v>493</v>
      </c>
      <c r="D10" s="269"/>
      <c r="E10" s="269" t="s">
        <v>489</v>
      </c>
    </row>
    <row r="11" spans="2:9" ht="30" x14ac:dyDescent="0.25">
      <c r="B11" s="278" t="s">
        <v>59</v>
      </c>
      <c r="C11" s="269">
        <v>13</v>
      </c>
      <c r="D11" s="269" t="s">
        <v>494</v>
      </c>
      <c r="E11" s="269" t="s">
        <v>495</v>
      </c>
    </row>
    <row r="12" spans="2:9" x14ac:dyDescent="0.25">
      <c r="B12" s="278" t="s">
        <v>59</v>
      </c>
      <c r="C12" s="269">
        <v>13</v>
      </c>
      <c r="D12" s="269" t="s">
        <v>496</v>
      </c>
      <c r="E12" s="269" t="s">
        <v>497</v>
      </c>
    </row>
    <row r="13" spans="2:9" x14ac:dyDescent="0.25">
      <c r="B13" s="278"/>
      <c r="C13" s="269"/>
      <c r="D13" s="269"/>
      <c r="E13" s="269"/>
    </row>
    <row r="14" spans="2:9" x14ac:dyDescent="0.25">
      <c r="B14" s="278"/>
      <c r="C14" s="277"/>
      <c r="D14" s="277"/>
      <c r="E14" s="277"/>
    </row>
    <row r="15" spans="2:9" x14ac:dyDescent="0.25">
      <c r="B15" s="278"/>
      <c r="C15" s="277"/>
      <c r="D15" s="277"/>
      <c r="E15" s="277"/>
      <c r="G15" s="54"/>
      <c r="H15" s="54"/>
    </row>
    <row r="16" spans="2:9" x14ac:dyDescent="0.25">
      <c r="B16" s="278"/>
      <c r="C16" s="277"/>
      <c r="D16" s="277"/>
      <c r="E16" s="277"/>
      <c r="G16" s="54"/>
      <c r="H16" s="54"/>
      <c r="I16" s="54"/>
    </row>
    <row r="17" spans="2:8" x14ac:dyDescent="0.25">
      <c r="B17" s="278"/>
      <c r="C17" s="277"/>
      <c r="D17" s="277"/>
      <c r="E17" s="277"/>
      <c r="G17" s="54"/>
      <c r="H17" s="54"/>
    </row>
    <row r="18" spans="2:8" x14ac:dyDescent="0.25">
      <c r="B18" s="278"/>
      <c r="C18" s="269"/>
      <c r="D18" s="269"/>
      <c r="E18" s="269"/>
      <c r="G18" s="54"/>
      <c r="H18" s="54"/>
    </row>
    <row r="19" spans="2:8" x14ac:dyDescent="0.25">
      <c r="B19" s="278"/>
      <c r="C19" s="269"/>
      <c r="D19" s="269"/>
      <c r="E19" s="269"/>
      <c r="H19" s="54"/>
    </row>
    <row r="20" spans="2:8" x14ac:dyDescent="0.25">
      <c r="B20" s="278"/>
      <c r="C20" s="277"/>
      <c r="D20" s="277"/>
      <c r="E20" s="277"/>
    </row>
    <row r="21" spans="2:8" x14ac:dyDescent="0.25">
      <c r="B21" s="278"/>
      <c r="C21" s="277"/>
      <c r="D21" s="277"/>
      <c r="E21" s="277"/>
    </row>
    <row r="22" spans="2:8" x14ac:dyDescent="0.25">
      <c r="B22" s="278"/>
      <c r="C22" s="277"/>
      <c r="D22" s="277"/>
      <c r="E22" s="277"/>
    </row>
    <row r="23" spans="2:8" x14ac:dyDescent="0.25">
      <c r="B23" s="278"/>
      <c r="C23" s="277"/>
      <c r="D23" s="277"/>
      <c r="E23" s="277"/>
    </row>
    <row r="24" spans="2:8" x14ac:dyDescent="0.25">
      <c r="B24" s="278"/>
      <c r="C24" s="269"/>
      <c r="D24" s="269"/>
      <c r="E24" s="269"/>
    </row>
    <row r="25" spans="2:8" x14ac:dyDescent="0.25">
      <c r="B25" s="278"/>
      <c r="C25" s="277"/>
      <c r="D25" s="277"/>
      <c r="E25" s="269"/>
    </row>
    <row r="26" spans="2:8" x14ac:dyDescent="0.25">
      <c r="B26" s="278"/>
      <c r="C26" s="269"/>
      <c r="D26" s="269"/>
      <c r="E26" s="269"/>
    </row>
    <row r="27" spans="2:8" x14ac:dyDescent="0.25">
      <c r="B27" s="278"/>
      <c r="C27" s="277"/>
      <c r="D27" s="277"/>
      <c r="E27" s="269"/>
    </row>
    <row r="28" spans="2:8" x14ac:dyDescent="0.25">
      <c r="B28" s="278"/>
      <c r="C28" s="277"/>
      <c r="D28" s="277"/>
      <c r="E28" s="269"/>
    </row>
    <row r="29" spans="2:8" x14ac:dyDescent="0.25">
      <c r="B29" s="278"/>
      <c r="C29" s="277"/>
      <c r="D29" s="277"/>
      <c r="E29" s="269"/>
    </row>
    <row r="30" spans="2:8" x14ac:dyDescent="0.25">
      <c r="B30" s="278"/>
      <c r="C30" s="277"/>
      <c r="D30" s="277"/>
      <c r="E30" s="269"/>
    </row>
    <row r="31" spans="2:8" s="57" customFormat="1" x14ac:dyDescent="0.25">
      <c r="B31" s="278"/>
      <c r="C31" s="277"/>
      <c r="D31" s="277"/>
      <c r="E31" s="269"/>
    </row>
    <row r="32" spans="2:8" x14ac:dyDescent="0.25">
      <c r="B32" s="270"/>
      <c r="C32" s="270"/>
      <c r="D32" s="271"/>
      <c r="E32" s="272"/>
    </row>
    <row r="33" spans="2:5" x14ac:dyDescent="0.25">
      <c r="B33" s="270"/>
      <c r="C33" s="270"/>
      <c r="D33" s="271"/>
      <c r="E33" s="272"/>
    </row>
    <row r="34" spans="2:5" x14ac:dyDescent="0.25">
      <c r="B34" s="279"/>
      <c r="C34" s="281"/>
      <c r="D34" s="269"/>
      <c r="E34" s="269"/>
    </row>
    <row r="35" spans="2:5" x14ac:dyDescent="0.25">
      <c r="B35" s="278"/>
      <c r="C35" s="269"/>
      <c r="D35" s="269"/>
      <c r="E35" s="269"/>
    </row>
    <row r="36" spans="2:5" x14ac:dyDescent="0.25">
      <c r="B36" s="278"/>
      <c r="C36" s="269"/>
      <c r="D36" s="269"/>
      <c r="E36" s="269"/>
    </row>
    <row r="37" spans="2:5" x14ac:dyDescent="0.25">
      <c r="B37" s="278"/>
      <c r="C37" s="269"/>
      <c r="D37" s="269"/>
      <c r="E37" s="269"/>
    </row>
    <row r="38" spans="2:5" x14ac:dyDescent="0.25">
      <c r="B38" s="278"/>
      <c r="C38" s="269"/>
      <c r="D38" s="269"/>
      <c r="E38" s="269"/>
    </row>
    <row r="39" spans="2:5" x14ac:dyDescent="0.25">
      <c r="B39" s="278"/>
      <c r="C39" s="269"/>
      <c r="D39" s="269"/>
      <c r="E39" s="269"/>
    </row>
    <row r="40" spans="2:5" x14ac:dyDescent="0.25">
      <c r="B40" s="278"/>
      <c r="C40" s="277"/>
      <c r="D40" s="277"/>
      <c r="E40" s="277"/>
    </row>
    <row r="41" spans="2:5" x14ac:dyDescent="0.25">
      <c r="B41" s="267"/>
      <c r="C41" s="106"/>
      <c r="D41" s="106"/>
      <c r="E41" s="106"/>
    </row>
    <row r="42" spans="2:5" x14ac:dyDescent="0.25">
      <c r="B42" s="267"/>
      <c r="C42" s="106"/>
      <c r="D42" s="106"/>
      <c r="E42" s="106"/>
    </row>
    <row r="43" spans="2:5" x14ac:dyDescent="0.25">
      <c r="B43" s="267"/>
      <c r="C43" s="106"/>
      <c r="D43" s="106"/>
      <c r="E43" s="106"/>
    </row>
    <row r="44" spans="2:5" x14ac:dyDescent="0.25">
      <c r="B44" s="267"/>
      <c r="C44" s="262"/>
      <c r="D44" s="262"/>
      <c r="E44" s="262"/>
    </row>
    <row r="45" spans="2:5" x14ac:dyDescent="0.25">
      <c r="B45" s="267"/>
      <c r="C45" s="262"/>
      <c r="D45" s="262"/>
      <c r="E45" s="262"/>
    </row>
    <row r="46" spans="2:5" x14ac:dyDescent="0.25">
      <c r="B46" s="267"/>
      <c r="C46" s="106"/>
      <c r="D46" s="106"/>
      <c r="E46" s="106"/>
    </row>
    <row r="47" spans="2:5" x14ac:dyDescent="0.25">
      <c r="B47" s="267"/>
      <c r="C47" s="106"/>
      <c r="D47" s="106"/>
      <c r="E47" s="106"/>
    </row>
    <row r="48" spans="2:5" x14ac:dyDescent="0.25">
      <c r="B48" s="267"/>
      <c r="C48" s="106"/>
      <c r="D48" s="106"/>
      <c r="E48" s="106"/>
    </row>
    <row r="49" spans="2:5" x14ac:dyDescent="0.25">
      <c r="B49" s="267"/>
      <c r="C49" s="106"/>
      <c r="D49" s="106"/>
      <c r="E49" s="106"/>
    </row>
    <row r="50" spans="2:5" x14ac:dyDescent="0.25">
      <c r="B50" s="267"/>
      <c r="C50" s="17"/>
      <c r="D50" s="17"/>
      <c r="E50" s="17"/>
    </row>
    <row r="51" spans="2:5" x14ac:dyDescent="0.25">
      <c r="B51" s="267"/>
      <c r="C51" s="106"/>
      <c r="D51" s="106"/>
      <c r="E51" s="262"/>
    </row>
    <row r="52" spans="2:5" x14ac:dyDescent="0.25">
      <c r="B52" s="267"/>
      <c r="C52" s="202"/>
      <c r="D52" s="202"/>
      <c r="E52" s="202"/>
    </row>
    <row r="53" spans="2:5" x14ac:dyDescent="0.25">
      <c r="B53" s="267"/>
      <c r="C53" s="106"/>
      <c r="D53" s="106"/>
      <c r="E53" s="262"/>
    </row>
    <row r="54" spans="2:5" x14ac:dyDescent="0.25">
      <c r="B54" s="267"/>
      <c r="C54" s="106"/>
      <c r="D54" s="106"/>
      <c r="E54" s="262"/>
    </row>
    <row r="55" spans="2:5" x14ac:dyDescent="0.25">
      <c r="B55" s="267"/>
      <c r="C55" s="106"/>
      <c r="D55" s="106"/>
      <c r="E55" s="262"/>
    </row>
    <row r="56" spans="2:5" x14ac:dyDescent="0.25">
      <c r="B56" s="267"/>
      <c r="C56" s="106"/>
      <c r="D56" s="106"/>
      <c r="E56" s="262"/>
    </row>
    <row r="57" spans="2:5" x14ac:dyDescent="0.25">
      <c r="B57" s="268"/>
      <c r="C57" s="106"/>
      <c r="D57" s="106"/>
      <c r="E57" s="262"/>
    </row>
  </sheetData>
  <sheetProtection selectLockedCells="1"/>
  <pageMargins left="0.39370078740157483" right="0.39370078740157483" top="0.39370078740157483" bottom="0.39370078740157483" header="0.31496062992125984" footer="0.31496062992125984"/>
  <pageSetup paperSize="9" scale="65"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P29"/>
  <sheetViews>
    <sheetView workbookViewId="0">
      <selection activeCell="D17" sqref="D17"/>
    </sheetView>
  </sheetViews>
  <sheetFormatPr defaultColWidth="9.140625" defaultRowHeight="15" x14ac:dyDescent="0.25"/>
  <cols>
    <col min="1" max="1" width="4.140625" style="94" customWidth="1"/>
    <col min="2" max="2" width="21.140625" style="92" customWidth="1"/>
    <col min="3" max="3" width="80.42578125" style="92" customWidth="1"/>
    <col min="4" max="4" width="15.140625" style="93" customWidth="1"/>
    <col min="5" max="5" width="15.140625" style="94" customWidth="1"/>
    <col min="6" max="6" width="15" style="94" customWidth="1"/>
    <col min="7" max="7" width="17" style="94" customWidth="1"/>
    <col min="8" max="10" width="15.140625" style="94" customWidth="1"/>
    <col min="11" max="11" width="15" style="94" customWidth="1"/>
    <col min="12" max="13" width="15.140625" style="94" customWidth="1"/>
    <col min="14" max="14" width="16" style="94" customWidth="1"/>
    <col min="15" max="15" width="15.140625" style="94" customWidth="1"/>
    <col min="16" max="16" width="20.7109375" style="94" customWidth="1"/>
    <col min="17" max="16384" width="9.140625" style="94"/>
  </cols>
  <sheetData>
    <row r="1" spans="1:16" ht="18.75" x14ac:dyDescent="0.25">
      <c r="A1" s="125"/>
      <c r="B1" s="33"/>
    </row>
    <row r="2" spans="1:16" ht="18.75" x14ac:dyDescent="0.25">
      <c r="B2" s="33"/>
    </row>
    <row r="4" spans="1:16" ht="28.5" x14ac:dyDescent="0.25">
      <c r="B4" s="95" t="s">
        <v>51</v>
      </c>
    </row>
    <row r="5" spans="1:16" ht="21" x14ac:dyDescent="0.25">
      <c r="B5" s="96" t="s">
        <v>58</v>
      </c>
      <c r="C5" s="93"/>
    </row>
    <row r="7" spans="1:16" ht="18.75" x14ac:dyDescent="0.3">
      <c r="B7" s="97" t="s">
        <v>11</v>
      </c>
    </row>
    <row r="8" spans="1:16" ht="15.75" thickBot="1" x14ac:dyDescent="0.3">
      <c r="B8" s="98"/>
    </row>
    <row r="9" spans="1:16" x14ac:dyDescent="0.25">
      <c r="B9" s="99" t="s">
        <v>12</v>
      </c>
      <c r="C9" s="99"/>
      <c r="D9" s="100"/>
      <c r="E9" s="100"/>
      <c r="F9" s="100"/>
      <c r="G9" s="100"/>
      <c r="H9" s="100"/>
      <c r="I9" s="100"/>
      <c r="J9" s="100"/>
      <c r="K9" s="100"/>
      <c r="L9" s="100"/>
      <c r="M9" s="100"/>
      <c r="N9" s="100"/>
      <c r="O9" s="100"/>
      <c r="P9" s="101"/>
    </row>
    <row r="10" spans="1:16" ht="15.75" thickBot="1" x14ac:dyDescent="0.3">
      <c r="B10" s="102" t="s">
        <v>13</v>
      </c>
      <c r="C10" s="102"/>
      <c r="D10" s="103"/>
      <c r="E10" s="103"/>
      <c r="F10" s="103"/>
      <c r="G10" s="103"/>
      <c r="H10" s="103"/>
      <c r="I10" s="103"/>
      <c r="J10" s="103"/>
      <c r="K10" s="103"/>
      <c r="L10" s="103"/>
      <c r="M10" s="103"/>
      <c r="N10" s="103"/>
      <c r="O10" s="103"/>
      <c r="P10" s="104"/>
    </row>
    <row r="11" spans="1:16" s="107" customFormat="1" x14ac:dyDescent="0.25">
      <c r="B11" s="105"/>
      <c r="C11" s="105"/>
      <c r="D11" s="106"/>
      <c r="E11" s="106"/>
      <c r="F11" s="106"/>
      <c r="G11" s="106"/>
      <c r="H11" s="106"/>
      <c r="I11" s="106"/>
      <c r="J11" s="106"/>
      <c r="K11" s="106"/>
      <c r="L11" s="106"/>
      <c r="M11" s="106"/>
      <c r="N11" s="106"/>
      <c r="O11" s="106"/>
      <c r="P11" s="106"/>
    </row>
    <row r="12" spans="1:16" s="107" customFormat="1" ht="57" customHeight="1" x14ac:dyDescent="0.25">
      <c r="B12" s="105"/>
      <c r="C12" s="108" t="s">
        <v>15</v>
      </c>
      <c r="D12" s="106"/>
      <c r="E12" s="106"/>
      <c r="F12" s="106"/>
      <c r="G12" s="106"/>
      <c r="H12" s="106"/>
      <c r="I12" s="106"/>
      <c r="J12" s="106"/>
      <c r="K12" s="106"/>
      <c r="L12" s="106"/>
      <c r="M12" s="106"/>
      <c r="N12" s="106"/>
      <c r="O12" s="106"/>
      <c r="P12" s="106"/>
    </row>
    <row r="13" spans="1:16" s="107" customFormat="1" ht="19.5" customHeight="1" x14ac:dyDescent="0.25">
      <c r="B13" s="298" t="s">
        <v>15</v>
      </c>
      <c r="C13" s="109" t="s">
        <v>26</v>
      </c>
      <c r="D13" s="110" t="str">
        <f>IF('Organisational Baseline'!C11&gt;0,"Ok","Check")</f>
        <v>Ok</v>
      </c>
      <c r="E13" s="106"/>
      <c r="F13" s="106"/>
      <c r="G13" s="106"/>
      <c r="H13" s="106"/>
      <c r="I13" s="106"/>
      <c r="J13" s="106"/>
      <c r="K13" s="106"/>
      <c r="L13" s="106"/>
      <c r="M13" s="106"/>
      <c r="N13" s="106"/>
      <c r="O13" s="106"/>
      <c r="P13" s="106"/>
    </row>
    <row r="14" spans="1:16" s="107" customFormat="1" ht="19.5" customHeight="1" x14ac:dyDescent="0.25">
      <c r="B14" s="298"/>
      <c r="C14" s="109" t="s">
        <v>27</v>
      </c>
      <c r="D14" s="110" t="str">
        <f>IF('Organisational Baseline'!C13&gt;0,"Ok","Check")</f>
        <v>Ok</v>
      </c>
      <c r="E14" s="78"/>
      <c r="F14" s="78"/>
      <c r="G14" s="78"/>
      <c r="H14" s="78"/>
      <c r="I14" s="78"/>
      <c r="J14" s="78"/>
      <c r="K14" s="78"/>
      <c r="L14" s="78"/>
      <c r="M14" s="78"/>
      <c r="N14" s="78"/>
      <c r="O14" s="78"/>
      <c r="P14" s="78"/>
    </row>
    <row r="15" spans="1:16" s="107" customFormat="1" x14ac:dyDescent="0.25">
      <c r="B15" s="78"/>
      <c r="C15" s="78"/>
      <c r="D15" s="78"/>
      <c r="E15" s="78"/>
      <c r="F15" s="78"/>
      <c r="G15" s="78"/>
      <c r="H15" s="78"/>
      <c r="I15" s="78"/>
      <c r="J15" s="78"/>
      <c r="K15" s="78"/>
      <c r="L15" s="78"/>
      <c r="M15" s="78"/>
      <c r="N15" s="78"/>
      <c r="O15" s="78"/>
      <c r="P15" s="78"/>
    </row>
    <row r="16" spans="1:16" ht="56.25" customHeight="1" x14ac:dyDescent="0.25">
      <c r="B16" s="111"/>
      <c r="C16" s="20" t="s">
        <v>14</v>
      </c>
      <c r="D16" s="21" t="s">
        <v>16</v>
      </c>
      <c r="E16" s="21" t="s">
        <v>17</v>
      </c>
      <c r="F16" s="21" t="s">
        <v>165</v>
      </c>
      <c r="G16" s="21" t="s">
        <v>18</v>
      </c>
      <c r="H16" s="21" t="s">
        <v>19</v>
      </c>
      <c r="I16" s="21" t="s">
        <v>20</v>
      </c>
      <c r="J16" s="21" t="s">
        <v>21</v>
      </c>
      <c r="K16" s="21" t="s">
        <v>22</v>
      </c>
      <c r="L16" s="21" t="s">
        <v>23</v>
      </c>
      <c r="M16" s="21" t="s">
        <v>24</v>
      </c>
      <c r="N16" s="21" t="s">
        <v>25</v>
      </c>
      <c r="O16" s="21" t="s">
        <v>281</v>
      </c>
      <c r="P16" s="21" t="s">
        <v>270</v>
      </c>
    </row>
    <row r="17" spans="2:16" s="73" customFormat="1" ht="19.5" customHeight="1" x14ac:dyDescent="0.25">
      <c r="B17" s="112" t="s">
        <v>28</v>
      </c>
      <c r="C17" s="109" t="s">
        <v>29</v>
      </c>
      <c r="D17" s="113" t="str">
        <f>IFERROR(IF(AND('Inpatient Metrics'!C15&gt;=1,'Inpatient Metrics'!C10&lt;1,'Inpatient Metrics'!C13&lt;1),"Check","OK"),"")</f>
        <v>OK</v>
      </c>
      <c r="E17" s="113" t="str">
        <f>IFERROR(IF(AND('Inpatient Metrics'!D15&gt;=1,'Inpatient Metrics'!D10&lt;1,'Inpatient Metrics'!D13&lt;1),"Check","OK"),"")</f>
        <v>OK</v>
      </c>
      <c r="F17" s="113" t="str">
        <f>IFERROR(IF(AND('Inpatient Metrics'!E15&gt;=1,'Inpatient Metrics'!E10&lt;1,'Inpatient Metrics'!E13&lt;1),"Check","OK"),"")</f>
        <v>OK</v>
      </c>
      <c r="G17" s="113" t="str">
        <f>IFERROR(IF(AND('Inpatient Metrics'!G15&gt;=1,'Inpatient Metrics'!G10&lt;1,'Inpatient Metrics'!G13&lt;1),"Check","OK"),"")</f>
        <v>OK</v>
      </c>
      <c r="H17" s="113" t="str">
        <f>IFERROR(IF(AND('Inpatient Metrics'!H15&gt;=1,'Inpatient Metrics'!H10&lt;1,'Inpatient Metrics'!H13&lt;1),"Check","OK"),"")</f>
        <v>OK</v>
      </c>
      <c r="I17" s="113" t="str">
        <f>IFERROR(IF(AND('Inpatient Metrics'!I15&gt;=1,'Inpatient Metrics'!I10&lt;1,'Inpatient Metrics'!I13&lt;1),"Check","OK"),"")</f>
        <v>OK</v>
      </c>
      <c r="J17" s="113" t="str">
        <f>IFERROR(IF(AND('Inpatient Metrics'!J15&gt;=1,'Inpatient Metrics'!J10&lt;1,'Inpatient Metrics'!J13&lt;1),"Check","OK"),"")</f>
        <v>OK</v>
      </c>
      <c r="K17" s="113" t="str">
        <f>IFERROR(IF(AND('Inpatient Metrics'!K15&gt;=1,'Inpatient Metrics'!K10&lt;1,'Inpatient Metrics'!K13&lt;1),"Check","OK"),"")</f>
        <v>OK</v>
      </c>
      <c r="L17" s="113" t="str">
        <f>IFERROR(IF(AND('Inpatient Metrics'!L15&gt;=1,'Inpatient Metrics'!L10&lt;1,'Inpatient Metrics'!L13&lt;1),"Check","OK"),"")</f>
        <v>OK</v>
      </c>
      <c r="M17" s="113" t="str">
        <f>IFERROR(IF(AND('Inpatient Metrics'!M15&gt;=1,'Inpatient Metrics'!M10&lt;1,'Inpatient Metrics'!M13&lt;1),"Check","OK"),"")</f>
        <v>OK</v>
      </c>
      <c r="N17" s="113" t="str">
        <f>IFERROR(IF(AND('Inpatient Metrics'!N15&gt;=1,'Inpatient Metrics'!N10&lt;1,'Inpatient Metrics'!N13&lt;1),"Check","OK"),"")</f>
        <v>OK</v>
      </c>
      <c r="O17" s="113" t="str">
        <f>IFERROR(IF(AND('Inpatient Metrics'!O15&gt;=1,'Inpatient Metrics'!O10&lt;1,'Inpatient Metrics'!O13&lt;1),"Check","OK"),"")</f>
        <v>OK</v>
      </c>
      <c r="P17" s="113" t="str">
        <f>IFERROR(IF(AND('Inpatient Metrics'!P15&gt;=1,'Inpatient Metrics'!P10&lt;1,'Inpatient Metrics'!P13&lt;1),"Check","OK"),"")</f>
        <v>OK</v>
      </c>
    </row>
    <row r="18" spans="2:16" ht="27.75" customHeight="1" x14ac:dyDescent="0.25">
      <c r="B18" s="299" t="s">
        <v>30</v>
      </c>
      <c r="C18" s="122" t="s">
        <v>31</v>
      </c>
      <c r="D18" s="115" t="str">
        <f>IFERROR(IF(AND('Inpatient Metrics'!C17&gt;'Inpatient Metrics'!C15,'Inpatient Metrics'!C17&gt;0,'Inpatient Metrics'!C15&gt;0),"Check","OK"),"")</f>
        <v>OK</v>
      </c>
      <c r="E18" s="110" t="str">
        <f>IFERROR(IF(AND('Inpatient Metrics'!D17&gt;'Inpatient Metrics'!D15,'Inpatient Metrics'!D17&gt;0,'Inpatient Metrics'!D15&gt;0),"Check","OK"),"")</f>
        <v>OK</v>
      </c>
      <c r="F18" s="110" t="str">
        <f>IFERROR(IF(AND('Inpatient Metrics'!E17&gt;'Inpatient Metrics'!E15,'Inpatient Metrics'!E17&gt;0,'Inpatient Metrics'!E15&gt;0),"Check","OK"),"")</f>
        <v>OK</v>
      </c>
      <c r="G18" s="110" t="str">
        <f>IFERROR(IF(AND('Inpatient Metrics'!G17&gt;'Inpatient Metrics'!G15,'Inpatient Metrics'!G17&gt;0,'Inpatient Metrics'!G15&gt;0),"Check","OK"),"")</f>
        <v>OK</v>
      </c>
      <c r="H18" s="110" t="str">
        <f>IFERROR(IF(AND('Inpatient Metrics'!H17&gt;'Inpatient Metrics'!H15,'Inpatient Metrics'!H17&gt;0,'Inpatient Metrics'!H15&gt;0),"Check","OK"),"")</f>
        <v>OK</v>
      </c>
      <c r="I18" s="110" t="str">
        <f>IFERROR(IF(AND('Inpatient Metrics'!I17&gt;'Inpatient Metrics'!I15,'Inpatient Metrics'!I17&gt;0,'Inpatient Metrics'!I15&gt;0),"Check","OK"),"")</f>
        <v>OK</v>
      </c>
      <c r="J18" s="110" t="str">
        <f>IFERROR(IF(AND('Inpatient Metrics'!J17&gt;'Inpatient Metrics'!J15,'Inpatient Metrics'!J17&gt;0,'Inpatient Metrics'!J15&gt;0),"Check","OK"),"")</f>
        <v>OK</v>
      </c>
      <c r="K18" s="110" t="str">
        <f>IFERROR(IF(AND('Inpatient Metrics'!K17&gt;'Inpatient Metrics'!K15,'Inpatient Metrics'!K17&gt;0,'Inpatient Metrics'!K15&gt;0),"Check","OK"),"")</f>
        <v>OK</v>
      </c>
      <c r="L18" s="110" t="str">
        <f>IFERROR(IF(AND('Inpatient Metrics'!L17&gt;'Inpatient Metrics'!L15,'Inpatient Metrics'!L17&gt;0,'Inpatient Metrics'!L15&gt;0),"Check","OK"),"")</f>
        <v>OK</v>
      </c>
      <c r="M18" s="110" t="str">
        <f>IFERROR(IF(AND('Inpatient Metrics'!M17&gt;'Inpatient Metrics'!M15,'Inpatient Metrics'!M17&gt;0,'Inpatient Metrics'!M15&gt;0),"Check","OK"),"")</f>
        <v>OK</v>
      </c>
      <c r="N18" s="110" t="str">
        <f>IFERROR(IF(AND('Inpatient Metrics'!N17&gt;'Inpatient Metrics'!N15,'Inpatient Metrics'!N17&gt;0,'Inpatient Metrics'!N15&gt;0),"Check","OK"),"")</f>
        <v>OK</v>
      </c>
      <c r="O18" s="110" t="str">
        <f>IFERROR(IF(AND('Inpatient Metrics'!O17&gt;'Inpatient Metrics'!O15,'Inpatient Metrics'!O17&gt;0,'Inpatient Metrics'!O15&gt;0),"Check","OK"),"")</f>
        <v>OK</v>
      </c>
      <c r="P18" s="110" t="str">
        <f>IFERROR(IF(AND('Inpatient Metrics'!P17&gt;'Inpatient Metrics'!P15,'Inpatient Metrics'!P17&gt;0,'Inpatient Metrics'!P15&gt;0),"Check","OK"),"")</f>
        <v>OK</v>
      </c>
    </row>
    <row r="19" spans="2:16" ht="27.75" customHeight="1" x14ac:dyDescent="0.25">
      <c r="B19" s="300"/>
      <c r="C19" s="123" t="s">
        <v>32</v>
      </c>
      <c r="D19" s="110" t="str">
        <f>IFERROR(IF(AND('Inpatient Metrics'!C16&gt;'Inpatient Metrics'!C15,'Inpatient Metrics'!C16&gt;0,'Inpatient Metrics'!C15&gt;0),"Check","OK"),"")</f>
        <v>OK</v>
      </c>
      <c r="E19" s="110" t="str">
        <f>IFERROR(IF(AND('Inpatient Metrics'!D16&gt;'Inpatient Metrics'!D15,'Inpatient Metrics'!D16&gt;0,'Inpatient Metrics'!D15&gt;0),"Check","OK"),"")</f>
        <v>OK</v>
      </c>
      <c r="F19" s="110" t="str">
        <f>IFERROR(IF(AND('Inpatient Metrics'!E16&gt;'Inpatient Metrics'!E15,'Inpatient Metrics'!E16&gt;0,'Inpatient Metrics'!E15&gt;0),"Check","OK"),"")</f>
        <v>OK</v>
      </c>
      <c r="G19" s="110" t="str">
        <f>IFERROR(IF(AND('Inpatient Metrics'!G16&gt;'Inpatient Metrics'!G15,'Inpatient Metrics'!G16&gt;0,'Inpatient Metrics'!G15&gt;0),"Check","OK"),"")</f>
        <v>OK</v>
      </c>
      <c r="H19" s="110" t="str">
        <f>IFERROR(IF(AND('Inpatient Metrics'!H16&gt;'Inpatient Metrics'!H15,'Inpatient Metrics'!H16&gt;0,'Inpatient Metrics'!H15&gt;0),"Check","OK"),"")</f>
        <v>OK</v>
      </c>
      <c r="I19" s="110" t="str">
        <f>IFERROR(IF(AND('Inpatient Metrics'!I16&gt;'Inpatient Metrics'!I15,'Inpatient Metrics'!I16&gt;0,'Inpatient Metrics'!I15&gt;0),"Check","OK"),"")</f>
        <v>Check</v>
      </c>
      <c r="J19" s="110" t="str">
        <f>IFERROR(IF(AND('Inpatient Metrics'!J16&gt;'Inpatient Metrics'!J15,'Inpatient Metrics'!J16&gt;0,'Inpatient Metrics'!J15&gt;0),"Check","OK"),"")</f>
        <v>OK</v>
      </c>
      <c r="K19" s="110" t="str">
        <f>IFERROR(IF(AND('Inpatient Metrics'!K16&gt;'Inpatient Metrics'!K15,'Inpatient Metrics'!K16&gt;0,'Inpatient Metrics'!K15&gt;0),"Check","OK"),"")</f>
        <v>OK</v>
      </c>
      <c r="L19" s="110" t="str">
        <f>IFERROR(IF(AND('Inpatient Metrics'!L16&gt;'Inpatient Metrics'!L15,'Inpatient Metrics'!L16&gt;0,'Inpatient Metrics'!L15&gt;0),"Check","OK"),"")</f>
        <v>OK</v>
      </c>
      <c r="M19" s="110" t="str">
        <f>IFERROR(IF(AND('Inpatient Metrics'!M16&gt;'Inpatient Metrics'!M15,'Inpatient Metrics'!M16&gt;0,'Inpatient Metrics'!M15&gt;0),"Check","OK"),"")</f>
        <v>OK</v>
      </c>
      <c r="N19" s="110" t="str">
        <f>IFERROR(IF(AND('Inpatient Metrics'!N16&gt;'Inpatient Metrics'!N15,'Inpatient Metrics'!N16&gt;0,'Inpatient Metrics'!N15&gt;0),"Check","OK"),"")</f>
        <v>OK</v>
      </c>
      <c r="O19" s="110" t="str">
        <f>IFERROR(IF(AND('Inpatient Metrics'!O16&gt;'Inpatient Metrics'!O15,'Inpatient Metrics'!O16&gt;0,'Inpatient Metrics'!O15&gt;0),"Check","OK"),"")</f>
        <v>OK</v>
      </c>
      <c r="P19" s="110" t="str">
        <f>IFERROR(IF(AND('Inpatient Metrics'!P16&gt;'Inpatient Metrics'!P15,'Inpatient Metrics'!P16&gt;0,'Inpatient Metrics'!P15&gt;0),"Check","OK"),"")</f>
        <v>OK</v>
      </c>
    </row>
    <row r="20" spans="2:16" s="73" customFormat="1" ht="19.5" customHeight="1" x14ac:dyDescent="0.25">
      <c r="B20" s="112" t="s">
        <v>33</v>
      </c>
      <c r="C20" s="109" t="s">
        <v>34</v>
      </c>
      <c r="D20" s="110" t="str">
        <f>IFERROR(IF(AND('Inpatient Metrics'!C25&gt;'Inpatient Metrics'!C24,'Inpatient Metrics'!C25&gt;0,'Inpatient Metrics'!C24&gt;0),"Check","OK"),"")</f>
        <v>OK</v>
      </c>
      <c r="E20" s="110" t="str">
        <f>IFERROR(IF(AND('Inpatient Metrics'!D25&gt;'Inpatient Metrics'!D24,'Inpatient Metrics'!D25&gt;0,'Inpatient Metrics'!D24&gt;0),"Check","OK"),"")</f>
        <v>OK</v>
      </c>
      <c r="F20" s="110" t="str">
        <f>IFERROR(IF(AND('Inpatient Metrics'!E25&gt;'Inpatient Metrics'!E24,'Inpatient Metrics'!E25&gt;0,'Inpatient Metrics'!E24&gt;0),"Check","OK"),"")</f>
        <v>OK</v>
      </c>
      <c r="G20" s="110" t="str">
        <f>IFERROR(IF(AND('Inpatient Metrics'!G25&gt;'Inpatient Metrics'!G24,'Inpatient Metrics'!G25&gt;0,'Inpatient Metrics'!G24&gt;0),"Check","OK"),"")</f>
        <v>OK</v>
      </c>
      <c r="H20" s="110" t="str">
        <f>IFERROR(IF(AND('Inpatient Metrics'!H25&gt;'Inpatient Metrics'!H24,'Inpatient Metrics'!H25&gt;0,'Inpatient Metrics'!H24&gt;0),"Check","OK"),"")</f>
        <v>OK</v>
      </c>
      <c r="I20" s="110" t="str">
        <f>IFERROR(IF(AND('Inpatient Metrics'!I25&gt;'Inpatient Metrics'!I24,'Inpatient Metrics'!I25&gt;0,'Inpatient Metrics'!I24&gt;0),"Check","OK"),"")</f>
        <v>OK</v>
      </c>
      <c r="J20" s="110" t="str">
        <f>IFERROR(IF(AND('Inpatient Metrics'!J25&gt;'Inpatient Metrics'!J24,'Inpatient Metrics'!J25&gt;0,'Inpatient Metrics'!J24&gt;0),"Check","OK"),"")</f>
        <v>OK</v>
      </c>
      <c r="K20" s="110" t="str">
        <f>IFERROR(IF(AND('Inpatient Metrics'!K25&gt;'Inpatient Metrics'!K24,'Inpatient Metrics'!K25&gt;0,'Inpatient Metrics'!K24&gt;0),"Check","OK"),"")</f>
        <v>OK</v>
      </c>
      <c r="L20" s="110" t="str">
        <f>IFERROR(IF(AND('Inpatient Metrics'!L25&gt;'Inpatient Metrics'!L24,'Inpatient Metrics'!L25&gt;0,'Inpatient Metrics'!L24&gt;0),"Check","OK"),"")</f>
        <v>OK</v>
      </c>
      <c r="M20" s="110" t="str">
        <f>IFERROR(IF(AND('Inpatient Metrics'!M25&gt;'Inpatient Metrics'!M24,'Inpatient Metrics'!M25&gt;0,'Inpatient Metrics'!M24&gt;0),"Check","OK"),"")</f>
        <v>OK</v>
      </c>
      <c r="N20" s="110" t="str">
        <f>IFERROR(IF(AND('Inpatient Metrics'!N25&gt;'Inpatient Metrics'!N24,'Inpatient Metrics'!N25&gt;0,'Inpatient Metrics'!N24&gt;0),"Check","OK"),"")</f>
        <v>OK</v>
      </c>
      <c r="O20" s="110" t="str">
        <f>IFERROR(IF(AND('Inpatient Metrics'!O25&gt;'Inpatient Metrics'!O24,'Inpatient Metrics'!O25&gt;0,'Inpatient Metrics'!O24&gt;0),"Check","OK"),"")</f>
        <v>OK</v>
      </c>
      <c r="P20" s="110" t="str">
        <f>IFERROR(IF(AND('Inpatient Metrics'!P25&gt;'Inpatient Metrics'!P24,'Inpatient Metrics'!P25&gt;0,'Inpatient Metrics'!P24&gt;0),"Check","OK"),"")</f>
        <v>OK</v>
      </c>
    </row>
    <row r="21" spans="2:16" s="73" customFormat="1" ht="19.5" customHeight="1" x14ac:dyDescent="0.25">
      <c r="B21" s="112" t="s">
        <v>35</v>
      </c>
      <c r="C21" s="109" t="s">
        <v>36</v>
      </c>
      <c r="D21" s="113" t="str">
        <f>IFERROR(IF(AND('Inpatient Metrics'!C27&gt;'Inpatient Metrics'!C24,'Inpatient Metrics'!C27&gt;0,'Inpatient Metrics'!C24&gt;0),"Check","OK"),"")</f>
        <v>OK</v>
      </c>
      <c r="E21" s="113" t="str">
        <f>IFERROR(IF(AND('Inpatient Metrics'!D27&gt;'Inpatient Metrics'!D24,'Inpatient Metrics'!D27&gt;0,'Inpatient Metrics'!D24&gt;0),"Check","OK"),"")</f>
        <v>OK</v>
      </c>
      <c r="F21" s="113" t="str">
        <f>IFERROR(IF(AND('Inpatient Metrics'!E27&gt;'Inpatient Metrics'!E24,'Inpatient Metrics'!E27&gt;0,'Inpatient Metrics'!E24&gt;0),"Check","OK"),"")</f>
        <v>OK</v>
      </c>
      <c r="G21" s="113" t="str">
        <f>IFERROR(IF(AND('Inpatient Metrics'!G27&gt;'Inpatient Metrics'!G24,'Inpatient Metrics'!G27&gt;0,'Inpatient Metrics'!G24&gt;0),"Check","OK"),"")</f>
        <v>OK</v>
      </c>
      <c r="H21" s="113" t="str">
        <f>IFERROR(IF(AND('Inpatient Metrics'!H27&gt;'Inpatient Metrics'!H24,'Inpatient Metrics'!H27&gt;0,'Inpatient Metrics'!H24&gt;0),"Check","OK"),"")</f>
        <v>OK</v>
      </c>
      <c r="I21" s="113" t="str">
        <f>IFERROR(IF(AND('Inpatient Metrics'!I27&gt;'Inpatient Metrics'!I24,'Inpatient Metrics'!I27&gt;0,'Inpatient Metrics'!I24&gt;0),"Check","OK"),"")</f>
        <v>OK</v>
      </c>
      <c r="J21" s="113" t="str">
        <f>IFERROR(IF(AND('Inpatient Metrics'!J27&gt;'Inpatient Metrics'!J24,'Inpatient Metrics'!J27&gt;0,'Inpatient Metrics'!J24&gt;0),"Check","OK"),"")</f>
        <v>OK</v>
      </c>
      <c r="K21" s="113" t="str">
        <f>IFERROR(IF(AND('Inpatient Metrics'!K27&gt;'Inpatient Metrics'!K24,'Inpatient Metrics'!K27&gt;0,'Inpatient Metrics'!K24&gt;0),"Check","OK"),"")</f>
        <v>OK</v>
      </c>
      <c r="L21" s="113" t="str">
        <f>IFERROR(IF(AND('Inpatient Metrics'!L27&gt;'Inpatient Metrics'!L24,'Inpatient Metrics'!L27&gt;0,'Inpatient Metrics'!L24&gt;0),"Check","OK"),"")</f>
        <v>OK</v>
      </c>
      <c r="M21" s="113" t="str">
        <f>IFERROR(IF(AND('Inpatient Metrics'!M27&gt;'Inpatient Metrics'!M24,'Inpatient Metrics'!M27&gt;0,'Inpatient Metrics'!M24&gt;0),"Check","OK"),"")</f>
        <v>OK</v>
      </c>
      <c r="N21" s="113" t="str">
        <f>IFERROR(IF(AND('Inpatient Metrics'!N27&gt;'Inpatient Metrics'!N24,'Inpatient Metrics'!N27&gt;0,'Inpatient Metrics'!N24&gt;0),"Check","OK"),"")</f>
        <v>OK</v>
      </c>
      <c r="O21" s="113" t="str">
        <f>IFERROR(IF(AND('Inpatient Metrics'!O27&gt;'Inpatient Metrics'!O24,'Inpatient Metrics'!O27&gt;0,'Inpatient Metrics'!O24&gt;0),"Check","OK"),"")</f>
        <v>OK</v>
      </c>
      <c r="P21" s="113" t="str">
        <f>IFERROR(IF(AND('Inpatient Metrics'!P27&gt;'Inpatient Metrics'!P24,'Inpatient Metrics'!P27&gt;0,'Inpatient Metrics'!P24&gt;0),"Check","OK"),"")</f>
        <v>OK</v>
      </c>
    </row>
    <row r="22" spans="2:16" s="73" customFormat="1" ht="27.75" customHeight="1" x14ac:dyDescent="0.25">
      <c r="B22" s="286" t="s">
        <v>49</v>
      </c>
      <c r="C22" s="122" t="s">
        <v>444</v>
      </c>
      <c r="D22" s="113" t="str">
        <f>IFERROR(IF(AND('Inpatient Metrics'!C25&lt;&gt;'Inpatient Profiling'!C31,'Inpatient Profiling'!C31&gt;0),"Check","OK"),"")</f>
        <v>OK</v>
      </c>
      <c r="E22" s="113" t="str">
        <f>IFERROR(IF(AND('Inpatient Metrics'!D25&lt;&gt;'Inpatient Profiling'!D31,'Inpatient Profiling'!D31&gt;0),"Check","OK"),"")</f>
        <v>OK</v>
      </c>
      <c r="F22" s="113" t="str">
        <f>IFERROR(IF(AND('Inpatient Metrics'!E25&lt;&gt;'Inpatient Profiling'!E31,'Inpatient Profiling'!E31&gt;0),"Check","OK"),"")</f>
        <v>OK</v>
      </c>
      <c r="G22" s="113" t="str">
        <f>IFERROR(IF(AND('Inpatient Metrics'!G25&lt;&gt;'Inpatient Profiling'!G31,'Inpatient Profiling'!G31&gt;0),"Check","OK"),"")</f>
        <v>OK</v>
      </c>
      <c r="H22" s="113" t="str">
        <f>IFERROR(IF(AND('Inpatient Metrics'!H25&lt;&gt;'Inpatient Profiling'!H31,'Inpatient Profiling'!H31&gt;0),"Check","OK"),"")</f>
        <v>OK</v>
      </c>
      <c r="I22" s="113" t="str">
        <f>IFERROR(IF(AND('Inpatient Metrics'!I25&lt;&gt;'Inpatient Profiling'!I31,'Inpatient Profiling'!I31&gt;0),"Check","OK"),"")</f>
        <v>OK</v>
      </c>
      <c r="J22" s="113" t="str">
        <f>IFERROR(IF(AND('Inpatient Metrics'!J25&lt;&gt;'Inpatient Profiling'!J31,'Inpatient Profiling'!J31&gt;0),"Check","OK"),"")</f>
        <v>OK</v>
      </c>
      <c r="K22" s="113" t="str">
        <f>IFERROR(IF(AND('Inpatient Metrics'!K25&lt;&gt;'Inpatient Profiling'!K31,'Inpatient Profiling'!K31&gt;0),"Check","OK"),"")</f>
        <v>OK</v>
      </c>
      <c r="L22" s="113" t="str">
        <f>IFERROR(IF(AND('Inpatient Metrics'!L25&lt;&gt;'Inpatient Profiling'!L31,'Inpatient Profiling'!L31&gt;0),"Check","OK"),"")</f>
        <v>OK</v>
      </c>
      <c r="M22" s="113" t="str">
        <f>IFERROR(IF(AND('Inpatient Metrics'!M25&lt;&gt;'Inpatient Profiling'!M31,'Inpatient Profiling'!M31&gt;0),"Check","OK"),"")</f>
        <v>OK</v>
      </c>
      <c r="N22" s="113" t="str">
        <f>IFERROR(IF(AND('Inpatient Metrics'!N25&lt;&gt;'Inpatient Profiling'!N31,'Inpatient Profiling'!N31&gt;0),"Check","OK"),"")</f>
        <v>OK</v>
      </c>
      <c r="O22" s="113" t="str">
        <f>IFERROR(IF(AND('Inpatient Metrics'!O25&lt;&gt;'Inpatient Profiling'!O31,'Inpatient Profiling'!O31&gt;0),"Check","OK"),"")</f>
        <v>OK</v>
      </c>
      <c r="P22" s="113" t="str">
        <f>IFERROR(IF(AND('Inpatient Metrics'!P25&lt;&gt;'Inpatient Profiling'!P31,'Inpatient Profiling'!P31&gt;0),"Check","OK"),"")</f>
        <v>OK</v>
      </c>
    </row>
    <row r="23" spans="2:16" s="107" customFormat="1" x14ac:dyDescent="0.2">
      <c r="B23" s="117"/>
      <c r="C23" s="118"/>
      <c r="D23" s="17"/>
      <c r="E23" s="17"/>
      <c r="F23" s="17"/>
      <c r="G23" s="17"/>
      <c r="H23" s="17"/>
      <c r="I23" s="17"/>
      <c r="J23" s="17"/>
      <c r="K23" s="17"/>
      <c r="L23" s="17"/>
      <c r="M23" s="17"/>
      <c r="N23" s="17"/>
      <c r="O23" s="17"/>
      <c r="P23" s="17"/>
    </row>
    <row r="24" spans="2:16" ht="56.25" customHeight="1" x14ac:dyDescent="0.25">
      <c r="B24" s="119"/>
      <c r="C24" s="20" t="s">
        <v>37</v>
      </c>
      <c r="D24" s="120" t="s">
        <v>38</v>
      </c>
      <c r="E24" s="21" t="s">
        <v>39</v>
      </c>
      <c r="F24" s="21" t="s">
        <v>40</v>
      </c>
      <c r="G24" s="21" t="s">
        <v>41</v>
      </c>
      <c r="H24" s="21" t="s">
        <v>272</v>
      </c>
      <c r="I24" s="21" t="s">
        <v>273</v>
      </c>
      <c r="J24" s="21" t="s">
        <v>42</v>
      </c>
      <c r="K24" s="21" t="s">
        <v>18</v>
      </c>
      <c r="L24" s="21" t="s">
        <v>19</v>
      </c>
      <c r="M24" s="21" t="s">
        <v>43</v>
      </c>
      <c r="N24" s="21" t="s">
        <v>44</v>
      </c>
      <c r="O24" s="21" t="s">
        <v>45</v>
      </c>
      <c r="P24" s="121"/>
    </row>
    <row r="25" spans="2:16" ht="27.75" customHeight="1" x14ac:dyDescent="0.25">
      <c r="B25" s="112" t="s">
        <v>46</v>
      </c>
      <c r="C25" s="122" t="s">
        <v>167</v>
      </c>
      <c r="D25" s="113" t="str">
        <f>IFERROR(IF(AND('Community Metrics'!C10&gt;'Community Metrics'!C9,'Community Metrics'!C10&gt;0,'Community Metrics'!C9&gt;0),"Check","OK"),"")</f>
        <v>OK</v>
      </c>
      <c r="E25" s="113" t="str">
        <f>IFERROR(IF(AND('Community Metrics'!D10&gt;'Community Metrics'!D9,'Community Metrics'!D10&gt;0,'Community Metrics'!D9&gt;0),"Check","OK"),"")</f>
        <v>OK</v>
      </c>
      <c r="F25" s="113" t="str">
        <f>IFERROR(IF(AND('Community Metrics'!E10&gt;'Community Metrics'!E9,'Community Metrics'!E10&gt;0,'Community Metrics'!E9&gt;0),"Check","OK"),"")</f>
        <v>OK</v>
      </c>
      <c r="G25" s="113" t="str">
        <f>IFERROR(IF(AND('Community Metrics'!F10&gt;'Community Metrics'!F9,'Community Metrics'!F10&gt;0,'Community Metrics'!F9&gt;0),"Check","OK"),"")</f>
        <v>OK</v>
      </c>
      <c r="H25" s="113" t="str">
        <f>IFERROR(IF(AND('Community Metrics'!G10&gt;'Community Metrics'!G9,'Community Metrics'!G10&gt;0,'Community Metrics'!G9&gt;0),"Check","OK"),"")</f>
        <v>OK</v>
      </c>
      <c r="I25" s="113" t="str">
        <f>IFERROR(IF(AND('Community Metrics'!H10&gt;'Community Metrics'!H9,'Community Metrics'!H10&gt;0,'Community Metrics'!H9&gt;0),"Check","OK"),"")</f>
        <v>OK</v>
      </c>
      <c r="J25" s="113" t="str">
        <f>IFERROR(IF(AND('Community Metrics'!I10&gt;'Community Metrics'!I9,'Community Metrics'!I10&gt;0,'Community Metrics'!I9&gt;0),"Check","OK"),"")</f>
        <v>OK</v>
      </c>
      <c r="K25" s="113" t="str">
        <f>IFERROR(IF(AND('Community Metrics'!J10&gt;'Community Metrics'!J9,'Community Metrics'!J10&gt;0,'Community Metrics'!J9&gt;0),"Check","OK"),"")</f>
        <v>OK</v>
      </c>
      <c r="L25" s="113" t="str">
        <f>IFERROR(IF(AND('Community Metrics'!K10&gt;'Community Metrics'!K9,'Community Metrics'!K10&gt;0,'Community Metrics'!K9&gt;0),"Check","OK"),"")</f>
        <v>OK</v>
      </c>
      <c r="M25" s="113" t="str">
        <f>IFERROR(IF(AND('Community Metrics'!L10&gt;'Community Metrics'!L9,'Community Metrics'!L10&gt;0,'Community Metrics'!L9&gt;0),"Check","OK"),"")</f>
        <v>OK</v>
      </c>
      <c r="N25" s="113" t="str">
        <f>IFERROR(IF(AND('Community Metrics'!M10&gt;'Community Metrics'!M9,'Community Metrics'!M10&gt;0,'Community Metrics'!M9&gt;0),"Check","OK"),"")</f>
        <v>OK</v>
      </c>
      <c r="O25" s="113" t="str">
        <f>IFERROR(IF(AND('Community Metrics'!N10&gt;'Community Metrics'!N9,'Community Metrics'!N10&gt;0,'Community Metrics'!N9&gt;0),"Check","OK"),"")</f>
        <v>OK</v>
      </c>
      <c r="P25" s="121"/>
    </row>
    <row r="26" spans="2:16" ht="27.75" customHeight="1" x14ac:dyDescent="0.25">
      <c r="B26" s="299" t="s">
        <v>0</v>
      </c>
      <c r="C26" s="122" t="s">
        <v>47</v>
      </c>
      <c r="D26" s="113" t="str">
        <f>IFERROR(IF(AND('Community Metrics'!C24&lt;'Community Metrics'!C23,'Community Metrics'!C23&gt;0,'Community Metrics'!C24&gt;0),"Check","OK"),"")</f>
        <v>OK</v>
      </c>
      <c r="E26" s="113" t="str">
        <f>IFERROR(IF(AND('Community Metrics'!D24&lt;'Community Metrics'!D23,'Community Metrics'!D23&gt;0,'Community Metrics'!D24&gt;0),"Check","OK"),"")</f>
        <v>OK</v>
      </c>
      <c r="F26" s="113" t="str">
        <f>IFERROR(IF(AND('Community Metrics'!E24&lt;'Community Metrics'!E23,'Community Metrics'!E23&gt;0,'Community Metrics'!E24&gt;0),"Check","OK"),"")</f>
        <v>OK</v>
      </c>
      <c r="G26" s="113" t="str">
        <f>IFERROR(IF(AND('Community Metrics'!F24&lt;'Community Metrics'!F23,'Community Metrics'!F23&gt;0,'Community Metrics'!F24&gt;0),"Check","OK"),"")</f>
        <v>OK</v>
      </c>
      <c r="H26" s="113" t="str">
        <f>IFERROR(IF(AND('Community Metrics'!G24&lt;'Community Metrics'!G23,'Community Metrics'!G23&gt;0,'Community Metrics'!G24&gt;0),"Check","OK"),"")</f>
        <v>OK</v>
      </c>
      <c r="I26" s="113" t="str">
        <f>IFERROR(IF(AND('Community Metrics'!H24&lt;'Community Metrics'!H23,'Community Metrics'!H23&gt;0,'Community Metrics'!H24&gt;0),"Check","OK"),"")</f>
        <v>OK</v>
      </c>
      <c r="J26" s="113" t="str">
        <f>IFERROR(IF(AND('Community Metrics'!I24&lt;'Community Metrics'!I23,'Community Metrics'!I23&gt;0,'Community Metrics'!I24&gt;0),"Check","OK"),"")</f>
        <v>OK</v>
      </c>
      <c r="K26" s="113" t="str">
        <f>IFERROR(IF(AND('Community Metrics'!J24&lt;'Community Metrics'!J23,'Community Metrics'!J23&gt;0,'Community Metrics'!J24&gt;0),"Check","OK"),"")</f>
        <v>OK</v>
      </c>
      <c r="L26" s="113" t="str">
        <f>IFERROR(IF(AND('Community Metrics'!K24&lt;'Community Metrics'!K23,'Community Metrics'!K23&gt;0,'Community Metrics'!K24&gt;0),"Check","OK"),"")</f>
        <v>OK</v>
      </c>
      <c r="M26" s="113" t="str">
        <f>IFERROR(IF(AND('Community Metrics'!L24&lt;'Community Metrics'!L23,'Community Metrics'!L23&gt;0,'Community Metrics'!L24&gt;0),"Check","OK"),"")</f>
        <v>OK</v>
      </c>
      <c r="N26" s="113" t="str">
        <f>IFERROR(IF(AND('Community Metrics'!M24&lt;'Community Metrics'!M23,'Community Metrics'!M23&gt;0,'Community Metrics'!M24&gt;0),"Check","OK"),"")</f>
        <v>OK</v>
      </c>
      <c r="O26" s="113" t="str">
        <f>IFERROR(IF(AND('Community Metrics'!N24&lt;'Community Metrics'!N23,'Community Metrics'!N23&gt;0,'Community Metrics'!N24&gt;0),"Check","OK"),"")</f>
        <v>OK</v>
      </c>
      <c r="P26" s="79"/>
    </row>
    <row r="27" spans="2:16" ht="27.75" customHeight="1" x14ac:dyDescent="0.25">
      <c r="B27" s="300"/>
      <c r="C27" s="123" t="s">
        <v>48</v>
      </c>
      <c r="D27" s="113" t="str">
        <f>IFERROR(IF(AND(SUM('Community Metrics'!C25:C28)&lt;&gt;1,SUM('Community Metrics'!C25:C28)&gt;0),"Check","OK"),"")</f>
        <v>OK</v>
      </c>
      <c r="E27" s="113" t="str">
        <f>IFERROR(IF(AND(SUM('Community Metrics'!D25:D28)&lt;&gt;1,SUM('Community Metrics'!D25:D28)&gt;0),"Check","OK"),"")</f>
        <v>OK</v>
      </c>
      <c r="F27" s="113" t="str">
        <f>IFERROR(IF(AND(SUM('Community Metrics'!E25:E28)&lt;&gt;1,SUM('Community Metrics'!E25:E28)&gt;0),"Check","OK"),"")</f>
        <v>OK</v>
      </c>
      <c r="G27" s="113" t="str">
        <f>IFERROR(IF(AND(SUM('Community Metrics'!F25:F28)&lt;&gt;1,SUM('Community Metrics'!F25:F28)&gt;0),"Check","OK"),"")</f>
        <v>OK</v>
      </c>
      <c r="H27" s="113" t="str">
        <f>IFERROR(IF(AND(SUM('Community Metrics'!G25:G28)&lt;&gt;1,SUM('Community Metrics'!G25:G28)&gt;0),"Check","OK"),"")</f>
        <v>OK</v>
      </c>
      <c r="I27" s="113" t="str">
        <f>IFERROR(IF(AND(SUM('Community Metrics'!H25:H28)&lt;&gt;1,SUM('Community Metrics'!H25:H28)&gt;0),"Check","OK"),"")</f>
        <v>OK</v>
      </c>
      <c r="J27" s="113" t="str">
        <f>IFERROR(IF(AND(SUM('Community Metrics'!I25:I28)&lt;&gt;1,SUM('Community Metrics'!I25:I28)&gt;0),"Check","OK"),"")</f>
        <v>OK</v>
      </c>
      <c r="K27" s="113" t="str">
        <f>IFERROR(IF(AND(SUM('Community Metrics'!J25:J28)&lt;&gt;1,SUM('Community Metrics'!J25:J28)&gt;0),"Check","OK"),"")</f>
        <v>OK</v>
      </c>
      <c r="L27" s="113" t="str">
        <f>IFERROR(IF(AND(SUM('Community Metrics'!K25:K28)&lt;&gt;1,SUM('Community Metrics'!K25:K28)&gt;0),"Check","OK"),"")</f>
        <v>OK</v>
      </c>
      <c r="M27" s="113" t="str">
        <f>IFERROR(IF(AND(SUM('Community Metrics'!L25:L28)&lt;&gt;1,SUM('Community Metrics'!L25:L28)&gt;0),"Check","OK"),"")</f>
        <v>OK</v>
      </c>
      <c r="N27" s="113" t="str">
        <f>IFERROR(IF(AND(SUM('Community Metrics'!M25:M28)&lt;&gt;1,SUM('Community Metrics'!M25:M28)&gt;0),"Check","OK"),"")</f>
        <v>OK</v>
      </c>
      <c r="O27" s="113" t="str">
        <f>IFERROR(IF(AND(SUM('Community Metrics'!N25:N28)&lt;&gt;1,SUM('Community Metrics'!N25:N28)&gt;0),"Check","OK"),"")</f>
        <v>OK</v>
      </c>
      <c r="P27" s="79"/>
    </row>
    <row r="28" spans="2:16" ht="27.75" customHeight="1" x14ac:dyDescent="0.25">
      <c r="B28" s="298" t="s">
        <v>49</v>
      </c>
      <c r="C28" s="122" t="s">
        <v>166</v>
      </c>
      <c r="D28" s="113" t="str">
        <f>IFERROR(IF(AND('Community Metrics'!C9&lt;&gt;'Community Profiling'!C31,'Community Profiling'!C31&gt;0),"Check","OK"),"")</f>
        <v>OK</v>
      </c>
      <c r="E28" s="113" t="str">
        <f>IFERROR(IF(AND('Community Metrics'!D9&lt;&gt;'Community Profiling'!D31,'Community Profiling'!D31&gt;0),"Check","OK"),"")</f>
        <v>OK</v>
      </c>
      <c r="F28" s="113" t="str">
        <f>IFERROR(IF(AND('Community Metrics'!E9&lt;&gt;'Community Profiling'!E31,'Community Profiling'!E31&gt;0),"Check","OK"),"")</f>
        <v>OK</v>
      </c>
      <c r="G28" s="113" t="str">
        <f>IFERROR(IF(AND('Community Metrics'!F9&lt;&gt;'Community Profiling'!F31,'Community Profiling'!F31&gt;0),"Check","OK"),"")</f>
        <v>OK</v>
      </c>
      <c r="H28" s="113" t="str">
        <f>IFERROR(IF(AND('Community Metrics'!G9&lt;&gt;'Community Profiling'!G31,'Community Profiling'!G31&gt;0),"Check","OK"),"")</f>
        <v>OK</v>
      </c>
      <c r="I28" s="113" t="str">
        <f>IFERROR(IF(AND('Community Metrics'!H9&lt;&gt;'Community Profiling'!H31,'Community Profiling'!H31&gt;0),"Check","OK"),"")</f>
        <v>OK</v>
      </c>
      <c r="J28" s="113" t="str">
        <f>IFERROR(IF(AND('Community Metrics'!I9&lt;&gt;'Community Profiling'!I31,'Community Profiling'!I31&gt;0),"Check","OK"),"")</f>
        <v>OK</v>
      </c>
      <c r="K28" s="113" t="str">
        <f>IFERROR(IF(AND('Community Metrics'!J9&lt;&gt;'Community Profiling'!J31,'Community Profiling'!J31&gt;0),"Check","OK"),"")</f>
        <v>OK</v>
      </c>
      <c r="L28" s="113" t="str">
        <f>IFERROR(IF(AND('Community Metrics'!K9&lt;&gt;'Community Profiling'!K31,'Community Profiling'!K31&gt;0),"Check","OK"),"")</f>
        <v>OK</v>
      </c>
      <c r="M28" s="113" t="str">
        <f>IFERROR(IF(AND('Community Metrics'!L9&lt;&gt;'Community Profiling'!L31,'Community Profiling'!L31&gt;0),"Check","OK"),"")</f>
        <v>OK</v>
      </c>
      <c r="N28" s="113" t="str">
        <f>IFERROR(IF(AND('Community Metrics'!M9&lt;&gt;'Community Profiling'!M31,'Community Profiling'!M31&gt;0),"Check","OK"),"")</f>
        <v>OK</v>
      </c>
      <c r="O28" s="113" t="str">
        <f>IFERROR(IF(AND('Community Metrics'!N9&lt;&gt;'Community Profiling'!N31,'Community Profiling'!N31&gt;0),"Check","OK"),"")</f>
        <v>OK</v>
      </c>
      <c r="P28" s="124"/>
    </row>
    <row r="29" spans="2:16" ht="27.75" customHeight="1" x14ac:dyDescent="0.25">
      <c r="B29" s="298"/>
      <c r="C29" s="122" t="s">
        <v>50</v>
      </c>
      <c r="D29" s="113" t="str">
        <f>IFERROR(IF(AND('Community Metrics'!C21&lt;&gt;'Community Profiling'!C58,'Community Profiling'!C58&gt;0),"Check","OK"),"")</f>
        <v>OK</v>
      </c>
      <c r="E29" s="113" t="str">
        <f>IFERROR(IF(AND('Community Metrics'!D21&lt;&gt;'Community Profiling'!D58,'Community Profiling'!D58&gt;0),"Check","OK"),"")</f>
        <v>OK</v>
      </c>
      <c r="F29" s="113" t="str">
        <f>IFERROR(IF(AND('Community Metrics'!E21&lt;&gt;'Community Profiling'!E58,'Community Profiling'!E58&gt;0),"Check","OK"),"")</f>
        <v>OK</v>
      </c>
      <c r="G29" s="113" t="str">
        <f>IFERROR(IF(AND('Community Metrics'!F21&lt;&gt;'Community Profiling'!F58,'Community Profiling'!F58&gt;0),"Check","OK"),"")</f>
        <v>OK</v>
      </c>
      <c r="H29" s="113" t="str">
        <f>IFERROR(IF(AND('Community Metrics'!G21&lt;&gt;'Community Profiling'!G58,'Community Profiling'!G58&gt;0),"Check","OK"),"")</f>
        <v>OK</v>
      </c>
      <c r="I29" s="113" t="str">
        <f>IFERROR(IF(AND('Community Metrics'!H21&lt;&gt;'Community Profiling'!H58,'Community Profiling'!H58&gt;0),"Check","OK"),"")</f>
        <v>OK</v>
      </c>
      <c r="J29" s="113" t="str">
        <f>IFERROR(IF(AND('Community Metrics'!I21&lt;&gt;'Community Profiling'!I58,'Community Profiling'!I58&gt;0),"Check","OK"),"")</f>
        <v>OK</v>
      </c>
      <c r="K29" s="113" t="str">
        <f>IFERROR(IF(AND('Community Metrics'!J21&lt;&gt;'Community Profiling'!J58,'Community Profiling'!J58&gt;0),"Check","OK"),"")</f>
        <v>OK</v>
      </c>
      <c r="L29" s="113" t="str">
        <f>IFERROR(IF(AND('Community Metrics'!K21&lt;&gt;'Community Profiling'!K58,'Community Profiling'!K58&gt;0),"Check","OK"),"")</f>
        <v>OK</v>
      </c>
      <c r="M29" s="113" t="str">
        <f>IFERROR(IF(AND('Community Metrics'!L21&lt;&gt;'Community Profiling'!L58,'Community Profiling'!L58&gt;0),"Check","OK"),"")</f>
        <v>OK</v>
      </c>
      <c r="N29" s="113" t="str">
        <f>IFERROR(IF(AND('Community Metrics'!M21&lt;&gt;'Community Profiling'!M58,'Community Profiling'!M58&gt;0),"Check","OK"),"")</f>
        <v>OK</v>
      </c>
      <c r="O29" s="113" t="str">
        <f>IFERROR(IF(AND('Community Metrics'!N21&lt;&gt;'Community Profiling'!N58,'Community Profiling'!N58&gt;0),"Check","OK"),"")</f>
        <v>OK</v>
      </c>
      <c r="P29" s="79"/>
    </row>
  </sheetData>
  <sheetProtection selectLockedCells="1"/>
  <mergeCells count="4">
    <mergeCell ref="B13:B14"/>
    <mergeCell ref="B18:B19"/>
    <mergeCell ref="B26:B27"/>
    <mergeCell ref="B28:B29"/>
  </mergeCells>
  <conditionalFormatting sqref="D13:D14 D17:O22 H17:P17 P18:P22 D25:O29 E22:P22">
    <cfRule type="containsText" dxfId="3" priority="2" operator="containsText" text="Check">
      <formula>NOT(ISERROR(SEARCH("Check",D13)))</formula>
    </cfRule>
  </conditionalFormatting>
  <conditionalFormatting sqref="D13:D14 D25:O29 D17:P22">
    <cfRule type="containsText" dxfId="2" priority="1" operator="containsText" text="OK">
      <formula>NOT(ISERROR(SEARCH("OK",D13)))</formula>
    </cfRule>
  </conditionalFormatting>
  <pageMargins left="0.39370078740157483" right="0.39370078740157483" top="0.39370078740157483" bottom="0.39370078740157483" header="0.31496062992125984" footer="0.31496062992125984"/>
  <pageSetup paperSize="9" scale="43"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E32"/>
  <sheetViews>
    <sheetView zoomScaleNormal="100" workbookViewId="0">
      <selection activeCell="E16" sqref="E16"/>
    </sheetView>
  </sheetViews>
  <sheetFormatPr defaultColWidth="9.140625" defaultRowHeight="15" x14ac:dyDescent="0.25"/>
  <cols>
    <col min="1" max="1" width="4.140625" style="23" customWidth="1"/>
    <col min="2" max="2" width="38.42578125" style="44" customWidth="1"/>
    <col min="3" max="3" width="19.140625" style="44" customWidth="1"/>
    <col min="4" max="4" width="49.5703125" style="23" customWidth="1"/>
    <col min="5" max="5" width="43.85546875" style="51" customWidth="1"/>
    <col min="6" max="16384" width="9.140625" style="23"/>
  </cols>
  <sheetData>
    <row r="1" spans="2:5" ht="18.75" x14ac:dyDescent="0.25">
      <c r="B1" s="33"/>
    </row>
    <row r="2" spans="2:5" ht="18.75" x14ac:dyDescent="0.25">
      <c r="B2" s="33"/>
    </row>
    <row r="4" spans="2:5" ht="28.5" x14ac:dyDescent="0.25">
      <c r="B4" s="34" t="s">
        <v>51</v>
      </c>
    </row>
    <row r="5" spans="2:5" ht="21" x14ac:dyDescent="0.25">
      <c r="B5" s="35" t="s">
        <v>469</v>
      </c>
      <c r="C5" s="51"/>
      <c r="D5" s="51"/>
    </row>
    <row r="6" spans="2:5" ht="21" x14ac:dyDescent="0.25">
      <c r="B6" s="35"/>
      <c r="C6" s="51"/>
      <c r="D6" s="51"/>
    </row>
    <row r="7" spans="2:5" ht="15" customHeight="1" x14ac:dyDescent="0.25">
      <c r="B7" s="301" t="s">
        <v>468</v>
      </c>
      <c r="C7" s="301"/>
      <c r="D7" s="301"/>
      <c r="E7" s="301"/>
    </row>
    <row r="8" spans="2:5" x14ac:dyDescent="0.25">
      <c r="B8" s="301"/>
      <c r="C8" s="301"/>
      <c r="D8" s="301"/>
      <c r="E8" s="301"/>
    </row>
    <row r="9" spans="2:5" x14ac:dyDescent="0.25">
      <c r="B9" s="301"/>
      <c r="C9" s="301"/>
      <c r="D9" s="301"/>
      <c r="E9" s="301"/>
    </row>
    <row r="10" spans="2:5" x14ac:dyDescent="0.25">
      <c r="B10" s="301"/>
      <c r="C10" s="301"/>
      <c r="D10" s="301"/>
      <c r="E10" s="301"/>
    </row>
    <row r="11" spans="2:5" ht="21.75" customHeight="1" x14ac:dyDescent="0.25">
      <c r="B11" s="301"/>
      <c r="C11" s="301"/>
      <c r="D11" s="301"/>
      <c r="E11" s="301"/>
    </row>
    <row r="12" spans="2:5" x14ac:dyDescent="0.25">
      <c r="E12" s="126"/>
    </row>
    <row r="13" spans="2:5" x14ac:dyDescent="0.25">
      <c r="B13" s="7" t="s">
        <v>229</v>
      </c>
      <c r="C13" s="8" t="s">
        <v>230</v>
      </c>
      <c r="D13" s="3" t="s">
        <v>231</v>
      </c>
      <c r="E13" s="6"/>
    </row>
    <row r="14" spans="2:5" x14ac:dyDescent="0.25">
      <c r="B14" s="127" t="s">
        <v>439</v>
      </c>
      <c r="C14" s="128">
        <f>'Inpatient Metrics'!C10</f>
        <v>55</v>
      </c>
      <c r="D14" s="302" t="s">
        <v>232</v>
      </c>
      <c r="E14" s="129"/>
    </row>
    <row r="15" spans="2:5" x14ac:dyDescent="0.25">
      <c r="B15" s="127" t="s">
        <v>440</v>
      </c>
      <c r="C15" s="128">
        <f>'Inpatient Metrics'!C13</f>
        <v>55</v>
      </c>
      <c r="D15" s="303"/>
      <c r="E15" s="129"/>
    </row>
    <row r="16" spans="2:5" ht="24" x14ac:dyDescent="0.25">
      <c r="B16" s="123" t="s">
        <v>236</v>
      </c>
      <c r="C16" s="10">
        <f>'Inpatient Metrics'!C25</f>
        <v>19397</v>
      </c>
      <c r="D16" s="302" t="s">
        <v>233</v>
      </c>
      <c r="E16" s="129"/>
    </row>
    <row r="17" spans="1:5" x14ac:dyDescent="0.25">
      <c r="B17" s="123" t="s">
        <v>237</v>
      </c>
      <c r="C17" s="10">
        <f>'Inpatient Metrics'!C24</f>
        <v>20075</v>
      </c>
      <c r="D17" s="303"/>
      <c r="E17" s="129"/>
    </row>
    <row r="18" spans="1:5" ht="24" x14ac:dyDescent="0.25">
      <c r="B18" s="123" t="s">
        <v>238</v>
      </c>
      <c r="C18" s="10">
        <f>'Inpatient Metrics'!C29</f>
        <v>27.86</v>
      </c>
      <c r="D18" s="130"/>
      <c r="E18" s="129"/>
    </row>
    <row r="19" spans="1:5" ht="15" customHeight="1" x14ac:dyDescent="0.25">
      <c r="B19" s="123" t="s">
        <v>239</v>
      </c>
      <c r="C19" s="131">
        <f>'Inpatient Quality'!C11</f>
        <v>125</v>
      </c>
      <c r="D19" s="64" t="s">
        <v>234</v>
      </c>
      <c r="E19" s="129"/>
    </row>
    <row r="20" spans="1:5" x14ac:dyDescent="0.25">
      <c r="B20" s="123" t="s">
        <v>441</v>
      </c>
      <c r="C20" s="131">
        <f>'Inpatient Metrics'!D10</f>
        <v>40</v>
      </c>
      <c r="D20" s="302" t="s">
        <v>232</v>
      </c>
      <c r="E20" s="129"/>
    </row>
    <row r="21" spans="1:5" x14ac:dyDescent="0.25">
      <c r="B21" s="123" t="s">
        <v>442</v>
      </c>
      <c r="C21" s="131">
        <f>'Inpatient Metrics'!D13</f>
        <v>36</v>
      </c>
      <c r="D21" s="303"/>
      <c r="E21" s="129"/>
    </row>
    <row r="22" spans="1:5" ht="24" x14ac:dyDescent="0.25">
      <c r="B22" s="123" t="s">
        <v>240</v>
      </c>
      <c r="C22" s="131">
        <f>'Inpatient Metrics'!D25</f>
        <v>7681</v>
      </c>
      <c r="D22" s="302" t="s">
        <v>233</v>
      </c>
      <c r="E22" s="129"/>
    </row>
    <row r="23" spans="1:5" x14ac:dyDescent="0.25">
      <c r="B23" s="123" t="s">
        <v>241</v>
      </c>
      <c r="C23" s="131">
        <f>'Inpatient Metrics'!D24</f>
        <v>14600</v>
      </c>
      <c r="D23" s="303"/>
      <c r="E23" s="129"/>
    </row>
    <row r="24" spans="1:5" ht="24" customHeight="1" x14ac:dyDescent="0.25">
      <c r="B24" s="123" t="s">
        <v>242</v>
      </c>
      <c r="C24" s="10">
        <f>'Inpatient Metrics'!D29</f>
        <v>49.21</v>
      </c>
      <c r="D24" s="130"/>
      <c r="E24" s="129"/>
    </row>
    <row r="25" spans="1:5" s="68" customFormat="1" ht="15" customHeight="1" x14ac:dyDescent="0.25">
      <c r="A25" s="23"/>
      <c r="B25" s="123" t="s">
        <v>243</v>
      </c>
      <c r="C25" s="11">
        <f>'Inpatient Quality'!D11</f>
        <v>11</v>
      </c>
      <c r="D25" s="64" t="s">
        <v>234</v>
      </c>
      <c r="E25" s="69"/>
    </row>
    <row r="26" spans="1:5" s="68" customFormat="1" x14ac:dyDescent="0.25">
      <c r="A26" s="23"/>
      <c r="B26" s="123" t="s">
        <v>244</v>
      </c>
      <c r="C26" s="12">
        <f>'Community Metrics'!O9</f>
        <v>5894</v>
      </c>
      <c r="D26" s="302" t="s">
        <v>232</v>
      </c>
      <c r="E26" s="69"/>
    </row>
    <row r="27" spans="1:5" s="68" customFormat="1" x14ac:dyDescent="0.25">
      <c r="A27" s="23"/>
      <c r="B27" s="123" t="s">
        <v>443</v>
      </c>
      <c r="C27" s="12">
        <f>'Community Metrics'!O12</f>
        <v>5973</v>
      </c>
      <c r="D27" s="303"/>
      <c r="E27" s="69"/>
    </row>
    <row r="28" spans="1:5" ht="27" customHeight="1" x14ac:dyDescent="0.25">
      <c r="B28" s="123" t="s">
        <v>379</v>
      </c>
      <c r="C28" s="11">
        <f>SUM('Community Profiling'!O10:O17)</f>
        <v>0</v>
      </c>
      <c r="D28" s="304" t="s">
        <v>235</v>
      </c>
      <c r="E28" s="69"/>
    </row>
    <row r="29" spans="1:5" ht="24" x14ac:dyDescent="0.25">
      <c r="B29" s="123" t="s">
        <v>245</v>
      </c>
      <c r="C29" s="11">
        <f>SUM('Community Profiling'!O18:O25)</f>
        <v>0</v>
      </c>
      <c r="D29" s="305"/>
      <c r="E29" s="69"/>
    </row>
    <row r="30" spans="1:5" ht="24" x14ac:dyDescent="0.25">
      <c r="B30" s="123" t="s">
        <v>246</v>
      </c>
      <c r="C30" s="11">
        <f>SUM('Community Profiling'!O26:O29)</f>
        <v>0</v>
      </c>
      <c r="D30" s="306"/>
      <c r="E30" s="132"/>
    </row>
    <row r="31" spans="1:5" ht="15.75" thickBot="1" x14ac:dyDescent="0.3"/>
    <row r="32" spans="1:5" ht="15.75" thickBot="1" x14ac:dyDescent="0.3">
      <c r="B32" s="133" t="s">
        <v>247</v>
      </c>
      <c r="C32" s="134"/>
      <c r="D32" s="135"/>
      <c r="E32" s="137" t="s">
        <v>498</v>
      </c>
    </row>
  </sheetData>
  <sheetProtection selectLockedCells="1"/>
  <mergeCells count="7">
    <mergeCell ref="B7:E11"/>
    <mergeCell ref="D16:D17"/>
    <mergeCell ref="D22:D23"/>
    <mergeCell ref="D28:D30"/>
    <mergeCell ref="D14:D15"/>
    <mergeCell ref="D20:D21"/>
    <mergeCell ref="D26:D27"/>
  </mergeCells>
  <phoneticPr fontId="40" type="noConversion"/>
  <conditionalFormatting sqref="C14:C30">
    <cfRule type="cellIs" dxfId="1" priority="1" operator="greaterThan">
      <formula>0</formula>
    </cfRule>
    <cfRule type="cellIs" dxfId="0" priority="2" operator="equal">
      <formula>0</formula>
    </cfRule>
  </conditionalFormatting>
  <dataValidations count="1">
    <dataValidation type="list" allowBlank="1" showInputMessage="1" showErrorMessage="1" sqref="E32">
      <formula1>"Yes we consent to our data being used, No we do not consent to our data being used"</formula1>
    </dataValidation>
  </dataValidations>
  <pageMargins left="0.39370078740157483" right="0.39370078740157483" top="0.39370078740157483" bottom="0.39370078740157483" header="0.31496062992125984" footer="0.31496062992125984"/>
  <pageSetup paperSize="9" scale="84"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E108"/>
  <sheetViews>
    <sheetView workbookViewId="0">
      <selection activeCell="C23" sqref="C23"/>
    </sheetView>
  </sheetViews>
  <sheetFormatPr defaultColWidth="9.140625" defaultRowHeight="15" x14ac:dyDescent="0.25"/>
  <cols>
    <col min="1" max="1" width="4.140625" style="23" customWidth="1"/>
    <col min="2" max="2" width="41.42578125" style="44" customWidth="1"/>
    <col min="3" max="3" width="34.85546875" style="44" customWidth="1"/>
    <col min="4" max="4" width="17.7109375" style="23" customWidth="1"/>
    <col min="5" max="5" width="60.5703125" style="51" customWidth="1"/>
    <col min="6" max="6" width="9.140625" style="23" customWidth="1"/>
    <col min="7" max="16384" width="9.140625" style="23"/>
  </cols>
  <sheetData>
    <row r="1" spans="1:5" ht="18.75" x14ac:dyDescent="0.25">
      <c r="B1" s="33"/>
    </row>
    <row r="2" spans="1:5" ht="18.75" x14ac:dyDescent="0.25">
      <c r="B2" s="33"/>
    </row>
    <row r="4" spans="1:5" ht="28.5" x14ac:dyDescent="0.25">
      <c r="B4" s="34" t="s">
        <v>51</v>
      </c>
    </row>
    <row r="5" spans="1:5" ht="21" x14ac:dyDescent="0.25">
      <c r="B5" s="35" t="s">
        <v>303</v>
      </c>
      <c r="C5" s="51"/>
      <c r="D5" s="51"/>
    </row>
    <row r="6" spans="1:5" x14ac:dyDescent="0.25">
      <c r="B6" s="138" t="s">
        <v>399</v>
      </c>
      <c r="C6" s="51"/>
      <c r="D6" s="51"/>
    </row>
    <row r="7" spans="1:5" x14ac:dyDescent="0.25">
      <c r="B7" s="51"/>
      <c r="C7" s="51"/>
      <c r="D7" s="51"/>
    </row>
    <row r="8" spans="1:5" x14ac:dyDescent="0.25">
      <c r="B8" s="139" t="s">
        <v>398</v>
      </c>
      <c r="C8" s="51"/>
      <c r="D8" s="51"/>
    </row>
    <row r="10" spans="1:5" x14ac:dyDescent="0.25">
      <c r="B10" s="7" t="s">
        <v>172</v>
      </c>
      <c r="C10" s="7" t="s">
        <v>173</v>
      </c>
      <c r="D10" s="3" t="s">
        <v>174</v>
      </c>
      <c r="E10" s="3" t="s">
        <v>311</v>
      </c>
    </row>
    <row r="11" spans="1:5" x14ac:dyDescent="0.25">
      <c r="B11" s="307" t="s">
        <v>52</v>
      </c>
      <c r="C11" s="308"/>
      <c r="D11" s="308"/>
      <c r="E11" s="309"/>
    </row>
    <row r="12" spans="1:5" ht="63.75" customHeight="1" x14ac:dyDescent="0.25">
      <c r="B12" s="67" t="s">
        <v>375</v>
      </c>
      <c r="C12" s="63"/>
      <c r="D12" s="40" t="s">
        <v>277</v>
      </c>
      <c r="E12" s="295"/>
    </row>
    <row r="13" spans="1:5" ht="44.25" customHeight="1" x14ac:dyDescent="0.25">
      <c r="B13" s="123" t="s">
        <v>304</v>
      </c>
      <c r="C13" s="63"/>
      <c r="D13" s="40" t="s">
        <v>277</v>
      </c>
      <c r="E13" s="179"/>
    </row>
    <row r="14" spans="1:5" s="57" customFormat="1" ht="21" customHeight="1" x14ac:dyDescent="0.25">
      <c r="B14" s="140"/>
      <c r="C14" s="141"/>
      <c r="D14" s="69"/>
      <c r="E14" s="129"/>
    </row>
    <row r="15" spans="1:5" x14ac:dyDescent="0.25">
      <c r="B15" s="326" t="s">
        <v>305</v>
      </c>
      <c r="C15" s="326"/>
      <c r="D15" s="327"/>
      <c r="E15" s="327"/>
    </row>
    <row r="16" spans="1:5" s="68" customFormat="1" ht="24" x14ac:dyDescent="0.2">
      <c r="A16" s="23"/>
      <c r="B16" s="142" t="s">
        <v>306</v>
      </c>
      <c r="C16" s="168"/>
      <c r="D16" s="143" t="s">
        <v>277</v>
      </c>
      <c r="E16" s="144" t="s">
        <v>428</v>
      </c>
    </row>
    <row r="17" spans="1:5" s="68" customFormat="1" ht="24" x14ac:dyDescent="0.2">
      <c r="A17" s="23"/>
      <c r="B17" s="145" t="s">
        <v>307</v>
      </c>
      <c r="C17" s="169"/>
      <c r="D17" s="146" t="s">
        <v>277</v>
      </c>
      <c r="E17" s="147" t="s">
        <v>314</v>
      </c>
    </row>
    <row r="18" spans="1:5" ht="36" x14ac:dyDescent="0.2">
      <c r="B18" s="148" t="s">
        <v>312</v>
      </c>
      <c r="C18" s="170"/>
      <c r="D18" s="149" t="s">
        <v>277</v>
      </c>
      <c r="E18" s="150" t="s">
        <v>313</v>
      </c>
    </row>
    <row r="19" spans="1:5" ht="27.6" customHeight="1" x14ac:dyDescent="0.2">
      <c r="B19" s="151" t="s">
        <v>309</v>
      </c>
      <c r="C19" s="171"/>
      <c r="D19" s="152" t="s">
        <v>277</v>
      </c>
      <c r="E19" s="153" t="s">
        <v>315</v>
      </c>
    </row>
    <row r="20" spans="1:5" ht="24" x14ac:dyDescent="0.2">
      <c r="B20" s="154" t="s">
        <v>310</v>
      </c>
      <c r="C20" s="172"/>
      <c r="D20" s="155" t="s">
        <v>277</v>
      </c>
      <c r="E20" s="156" t="s">
        <v>316</v>
      </c>
    </row>
    <row r="21" spans="1:5" ht="21" customHeight="1" x14ac:dyDescent="0.25"/>
    <row r="22" spans="1:5" x14ac:dyDescent="0.25">
      <c r="B22" s="310" t="s">
        <v>361</v>
      </c>
      <c r="C22" s="310"/>
      <c r="D22" s="311"/>
      <c r="E22" s="311"/>
    </row>
    <row r="23" spans="1:5" ht="55.5" customHeight="1" x14ac:dyDescent="0.25">
      <c r="B23" s="157" t="s">
        <v>376</v>
      </c>
      <c r="C23" s="168"/>
      <c r="D23" s="143" t="s">
        <v>322</v>
      </c>
      <c r="E23" s="185"/>
    </row>
    <row r="24" spans="1:5" ht="24" x14ac:dyDescent="0.25">
      <c r="B24" s="157" t="s">
        <v>383</v>
      </c>
      <c r="C24" s="168"/>
      <c r="D24" s="143" t="s">
        <v>277</v>
      </c>
      <c r="E24" s="185"/>
    </row>
    <row r="25" spans="1:5" x14ac:dyDescent="0.25">
      <c r="B25" s="157" t="s">
        <v>372</v>
      </c>
      <c r="C25" s="168"/>
      <c r="D25" s="143" t="s">
        <v>277</v>
      </c>
      <c r="E25" s="185"/>
    </row>
    <row r="26" spans="1:5" ht="31.5" customHeight="1" x14ac:dyDescent="0.25">
      <c r="B26" s="157" t="s">
        <v>373</v>
      </c>
      <c r="C26" s="168"/>
      <c r="D26" s="143" t="s">
        <v>277</v>
      </c>
      <c r="E26" s="185"/>
    </row>
    <row r="27" spans="1:5" ht="51.6" customHeight="1" x14ac:dyDescent="0.25">
      <c r="B27" s="157" t="s">
        <v>317</v>
      </c>
      <c r="C27" s="168"/>
      <c r="D27" s="143" t="s">
        <v>277</v>
      </c>
      <c r="E27" s="185"/>
    </row>
    <row r="28" spans="1:5" ht="60" x14ac:dyDescent="0.25">
      <c r="B28" s="157" t="s">
        <v>329</v>
      </c>
      <c r="C28" s="168"/>
      <c r="D28" s="143" t="s">
        <v>277</v>
      </c>
      <c r="E28" s="185"/>
    </row>
    <row r="29" spans="1:5" ht="48" x14ac:dyDescent="0.25">
      <c r="B29" s="157" t="s">
        <v>318</v>
      </c>
      <c r="C29" s="168"/>
      <c r="D29" s="143" t="s">
        <v>277</v>
      </c>
      <c r="E29" s="185"/>
    </row>
    <row r="30" spans="1:5" ht="60" x14ac:dyDescent="0.25">
      <c r="B30" s="157" t="s">
        <v>319</v>
      </c>
      <c r="C30" s="168"/>
      <c r="D30" s="143" t="s">
        <v>277</v>
      </c>
      <c r="E30" s="185"/>
    </row>
    <row r="31" spans="1:5" ht="24" x14ac:dyDescent="0.25">
      <c r="B31" s="157" t="s">
        <v>320</v>
      </c>
      <c r="C31" s="15"/>
      <c r="D31" s="143" t="s">
        <v>322</v>
      </c>
      <c r="E31" s="185"/>
    </row>
    <row r="32" spans="1:5" ht="44.1" customHeight="1" x14ac:dyDescent="0.25">
      <c r="B32" s="157" t="s">
        <v>321</v>
      </c>
      <c r="C32" s="168"/>
      <c r="D32" s="143" t="s">
        <v>55</v>
      </c>
      <c r="E32" s="185"/>
    </row>
    <row r="33" spans="2:5" ht="21" customHeight="1" x14ac:dyDescent="0.25"/>
    <row r="34" spans="2:5" x14ac:dyDescent="0.25">
      <c r="B34" s="312" t="s">
        <v>362</v>
      </c>
      <c r="C34" s="312"/>
      <c r="D34" s="313"/>
      <c r="E34" s="313"/>
    </row>
    <row r="35" spans="2:5" ht="36" x14ac:dyDescent="0.25">
      <c r="B35" s="158" t="s">
        <v>429</v>
      </c>
      <c r="C35" s="173"/>
      <c r="D35" s="146" t="s">
        <v>322</v>
      </c>
      <c r="E35" s="184"/>
    </row>
    <row r="36" spans="2:5" x14ac:dyDescent="0.25">
      <c r="B36" s="158" t="s">
        <v>372</v>
      </c>
      <c r="C36" s="173"/>
      <c r="D36" s="146" t="s">
        <v>277</v>
      </c>
      <c r="E36" s="184"/>
    </row>
    <row r="37" spans="2:5" ht="36" x14ac:dyDescent="0.25">
      <c r="B37" s="158" t="s">
        <v>373</v>
      </c>
      <c r="C37" s="173"/>
      <c r="D37" s="146" t="s">
        <v>277</v>
      </c>
      <c r="E37" s="184"/>
    </row>
    <row r="38" spans="2:5" ht="48" x14ac:dyDescent="0.25">
      <c r="B38" s="159" t="s">
        <v>323</v>
      </c>
      <c r="C38" s="173"/>
      <c r="D38" s="146" t="s">
        <v>322</v>
      </c>
      <c r="E38" s="184"/>
    </row>
    <row r="39" spans="2:5" ht="60" x14ac:dyDescent="0.25">
      <c r="B39" s="158" t="s">
        <v>328</v>
      </c>
      <c r="C39" s="173"/>
      <c r="D39" s="146" t="s">
        <v>277</v>
      </c>
      <c r="E39" s="292"/>
    </row>
    <row r="40" spans="2:5" ht="48" x14ac:dyDescent="0.25">
      <c r="B40" s="147" t="s">
        <v>324</v>
      </c>
      <c r="C40" s="173"/>
      <c r="D40" s="146" t="s">
        <v>277</v>
      </c>
      <c r="E40" s="184"/>
    </row>
    <row r="41" spans="2:5" x14ac:dyDescent="0.25">
      <c r="B41" s="147" t="s">
        <v>325</v>
      </c>
      <c r="C41" s="173"/>
      <c r="D41" s="146" t="s">
        <v>277</v>
      </c>
      <c r="E41" s="184"/>
    </row>
    <row r="42" spans="2:5" x14ac:dyDescent="0.25">
      <c r="B42" s="147" t="s">
        <v>326</v>
      </c>
      <c r="C42" s="173"/>
      <c r="D42" s="146" t="s">
        <v>277</v>
      </c>
      <c r="E42" s="184"/>
    </row>
    <row r="43" spans="2:5" x14ac:dyDescent="0.25">
      <c r="B43" s="158" t="s">
        <v>330</v>
      </c>
      <c r="C43" s="314"/>
      <c r="D43" s="315"/>
      <c r="E43" s="316"/>
    </row>
    <row r="44" spans="2:5" ht="24" x14ac:dyDescent="0.25">
      <c r="B44" s="160" t="s">
        <v>331</v>
      </c>
      <c r="C44" s="173"/>
      <c r="D44" s="146" t="s">
        <v>277</v>
      </c>
      <c r="E44" s="184"/>
    </row>
    <row r="45" spans="2:5" x14ac:dyDescent="0.25">
      <c r="B45" s="160" t="s">
        <v>332</v>
      </c>
      <c r="C45" s="173"/>
      <c r="D45" s="146" t="s">
        <v>277</v>
      </c>
      <c r="E45" s="184"/>
    </row>
    <row r="46" spans="2:5" x14ac:dyDescent="0.25">
      <c r="B46" s="160" t="s">
        <v>333</v>
      </c>
      <c r="C46" s="173"/>
      <c r="D46" s="146" t="s">
        <v>277</v>
      </c>
      <c r="E46" s="184"/>
    </row>
    <row r="47" spans="2:5" x14ac:dyDescent="0.25">
      <c r="B47" s="160" t="s">
        <v>334</v>
      </c>
      <c r="C47" s="173"/>
      <c r="D47" s="146" t="s">
        <v>277</v>
      </c>
      <c r="E47" s="184"/>
    </row>
    <row r="48" spans="2:5" x14ac:dyDescent="0.25">
      <c r="B48" s="160" t="s">
        <v>335</v>
      </c>
      <c r="C48" s="173"/>
      <c r="D48" s="146" t="s">
        <v>277</v>
      </c>
      <c r="E48" s="184"/>
    </row>
    <row r="49" spans="2:5" ht="65.099999999999994" customHeight="1" x14ac:dyDescent="0.25">
      <c r="B49" s="158" t="s">
        <v>336</v>
      </c>
      <c r="C49" s="173"/>
      <c r="D49" s="146" t="s">
        <v>277</v>
      </c>
      <c r="E49" s="292"/>
    </row>
    <row r="50" spans="2:5" ht="60" x14ac:dyDescent="0.25">
      <c r="B50" s="158" t="s">
        <v>337</v>
      </c>
      <c r="C50" s="173"/>
      <c r="D50" s="146" t="s">
        <v>277</v>
      </c>
      <c r="E50" s="292"/>
    </row>
    <row r="51" spans="2:5" ht="24" x14ac:dyDescent="0.25">
      <c r="B51" s="158" t="s">
        <v>382</v>
      </c>
      <c r="C51" s="173"/>
      <c r="D51" s="146" t="s">
        <v>277</v>
      </c>
      <c r="E51" s="184"/>
    </row>
    <row r="52" spans="2:5" ht="29.45" customHeight="1" x14ac:dyDescent="0.25">
      <c r="B52" s="158" t="s">
        <v>466</v>
      </c>
      <c r="C52" s="173"/>
      <c r="D52" s="146" t="s">
        <v>277</v>
      </c>
      <c r="E52" s="184"/>
    </row>
    <row r="53" spans="2:5" ht="51" customHeight="1" x14ac:dyDescent="0.25">
      <c r="B53" s="158" t="s">
        <v>338</v>
      </c>
      <c r="C53" s="173"/>
      <c r="D53" s="146" t="s">
        <v>277</v>
      </c>
      <c r="E53" s="184"/>
    </row>
    <row r="54" spans="2:5" ht="60" x14ac:dyDescent="0.25">
      <c r="B54" s="158" t="s">
        <v>327</v>
      </c>
      <c r="C54" s="173"/>
      <c r="D54" s="146" t="s">
        <v>277</v>
      </c>
      <c r="E54" s="184"/>
    </row>
    <row r="55" spans="2:5" ht="24" x14ac:dyDescent="0.25">
      <c r="B55" s="158" t="s">
        <v>320</v>
      </c>
      <c r="C55" s="14"/>
      <c r="D55" s="146" t="s">
        <v>322</v>
      </c>
      <c r="E55" s="184"/>
    </row>
    <row r="56" spans="2:5" ht="39.950000000000003" customHeight="1" x14ac:dyDescent="0.25">
      <c r="B56" s="158" t="s">
        <v>321</v>
      </c>
      <c r="C56" s="173"/>
      <c r="D56" s="146" t="s">
        <v>55</v>
      </c>
      <c r="E56" s="184"/>
    </row>
    <row r="57" spans="2:5" ht="21" customHeight="1" x14ac:dyDescent="0.25"/>
    <row r="58" spans="2:5" x14ac:dyDescent="0.25">
      <c r="B58" s="320" t="s">
        <v>363</v>
      </c>
      <c r="C58" s="320"/>
      <c r="D58" s="321"/>
      <c r="E58" s="321"/>
    </row>
    <row r="59" spans="2:5" ht="36" x14ac:dyDescent="0.25">
      <c r="B59" s="161" t="s">
        <v>308</v>
      </c>
      <c r="C59" s="174"/>
      <c r="D59" s="149" t="s">
        <v>322</v>
      </c>
      <c r="E59" s="182"/>
    </row>
    <row r="60" spans="2:5" ht="24" x14ac:dyDescent="0.25">
      <c r="B60" s="161" t="s">
        <v>374</v>
      </c>
      <c r="C60" s="174"/>
      <c r="D60" s="149" t="s">
        <v>277</v>
      </c>
      <c r="E60" s="182"/>
    </row>
    <row r="61" spans="2:5" x14ac:dyDescent="0.25">
      <c r="B61" s="161" t="s">
        <v>372</v>
      </c>
      <c r="C61" s="174"/>
      <c r="D61" s="149" t="s">
        <v>277</v>
      </c>
      <c r="E61" s="182"/>
    </row>
    <row r="62" spans="2:5" ht="30" customHeight="1" x14ac:dyDescent="0.25">
      <c r="B62" s="161" t="s">
        <v>373</v>
      </c>
      <c r="C62" s="174"/>
      <c r="D62" s="149" t="s">
        <v>277</v>
      </c>
      <c r="E62" s="182"/>
    </row>
    <row r="63" spans="2:5" ht="51" customHeight="1" x14ac:dyDescent="0.25">
      <c r="B63" s="161" t="s">
        <v>339</v>
      </c>
      <c r="C63" s="174"/>
      <c r="D63" s="149" t="s">
        <v>55</v>
      </c>
      <c r="E63" s="182"/>
    </row>
    <row r="64" spans="2:5" ht="48" x14ac:dyDescent="0.25">
      <c r="B64" s="161" t="s">
        <v>447</v>
      </c>
      <c r="C64" s="174"/>
      <c r="D64" s="149" t="s">
        <v>277</v>
      </c>
      <c r="E64" s="182"/>
    </row>
    <row r="65" spans="2:5" ht="47.1" customHeight="1" x14ac:dyDescent="0.25">
      <c r="B65" s="161" t="s">
        <v>343</v>
      </c>
      <c r="C65" s="174"/>
      <c r="D65" s="149" t="s">
        <v>322</v>
      </c>
      <c r="E65" s="293"/>
    </row>
    <row r="66" spans="2:5" ht="36" x14ac:dyDescent="0.25">
      <c r="B66" s="161" t="s">
        <v>340</v>
      </c>
      <c r="C66" s="174"/>
      <c r="D66" s="149" t="s">
        <v>277</v>
      </c>
      <c r="E66" s="182"/>
    </row>
    <row r="67" spans="2:5" ht="24" x14ac:dyDescent="0.25">
      <c r="B67" s="150" t="s">
        <v>341</v>
      </c>
      <c r="C67" s="175"/>
      <c r="D67" s="149" t="s">
        <v>56</v>
      </c>
      <c r="E67" s="183"/>
    </row>
    <row r="68" spans="2:5" ht="36" x14ac:dyDescent="0.25">
      <c r="B68" s="161" t="s">
        <v>344</v>
      </c>
      <c r="C68" s="174"/>
      <c r="D68" s="149" t="s">
        <v>322</v>
      </c>
      <c r="E68" s="182"/>
    </row>
    <row r="69" spans="2:5" ht="24" x14ac:dyDescent="0.25">
      <c r="B69" s="161" t="s">
        <v>377</v>
      </c>
      <c r="C69" s="174"/>
      <c r="D69" s="149" t="s">
        <v>322</v>
      </c>
      <c r="E69" s="182"/>
    </row>
    <row r="70" spans="2:5" ht="48" x14ac:dyDescent="0.25">
      <c r="B70" s="161" t="s">
        <v>342</v>
      </c>
      <c r="C70" s="174"/>
      <c r="D70" s="149" t="s">
        <v>322</v>
      </c>
      <c r="E70" s="182"/>
    </row>
    <row r="71" spans="2:5" ht="60" x14ac:dyDescent="0.25">
      <c r="B71" s="162" t="s">
        <v>345</v>
      </c>
      <c r="C71" s="174"/>
      <c r="D71" s="149" t="s">
        <v>277</v>
      </c>
      <c r="E71" s="293"/>
    </row>
    <row r="72" spans="2:5" ht="66" customHeight="1" x14ac:dyDescent="0.25">
      <c r="B72" s="161" t="s">
        <v>346</v>
      </c>
      <c r="C72" s="174"/>
      <c r="D72" s="149" t="s">
        <v>277</v>
      </c>
      <c r="E72" s="293"/>
    </row>
    <row r="73" spans="2:5" ht="48" x14ac:dyDescent="0.25">
      <c r="B73" s="161" t="s">
        <v>347</v>
      </c>
      <c r="C73" s="174"/>
      <c r="D73" s="149" t="s">
        <v>322</v>
      </c>
      <c r="E73" s="293"/>
    </row>
    <row r="74" spans="2:5" ht="48" x14ac:dyDescent="0.25">
      <c r="B74" s="161" t="s">
        <v>348</v>
      </c>
      <c r="C74" s="174"/>
      <c r="D74" s="149" t="s">
        <v>277</v>
      </c>
      <c r="E74" s="293"/>
    </row>
    <row r="75" spans="2:5" ht="49.5" customHeight="1" x14ac:dyDescent="0.25">
      <c r="B75" s="161" t="s">
        <v>349</v>
      </c>
      <c r="C75" s="174"/>
      <c r="D75" s="149" t="s">
        <v>277</v>
      </c>
      <c r="E75" s="293"/>
    </row>
    <row r="76" spans="2:5" ht="21" customHeight="1" x14ac:dyDescent="0.25"/>
    <row r="77" spans="2:5" x14ac:dyDescent="0.25">
      <c r="B77" s="322" t="s">
        <v>364</v>
      </c>
      <c r="C77" s="322"/>
      <c r="D77" s="323"/>
      <c r="E77" s="323"/>
    </row>
    <row r="78" spans="2:5" ht="36" x14ac:dyDescent="0.25">
      <c r="B78" s="163" t="s">
        <v>350</v>
      </c>
      <c r="C78" s="176"/>
      <c r="D78" s="152" t="s">
        <v>322</v>
      </c>
      <c r="E78" s="181"/>
    </row>
    <row r="79" spans="2:5" ht="24" x14ac:dyDescent="0.25">
      <c r="B79" s="163" t="s">
        <v>458</v>
      </c>
      <c r="C79" s="177"/>
      <c r="D79" s="152" t="s">
        <v>56</v>
      </c>
      <c r="E79" s="181"/>
    </row>
    <row r="80" spans="2:5" ht="60" x14ac:dyDescent="0.25">
      <c r="B80" s="163" t="s">
        <v>349</v>
      </c>
      <c r="C80" s="176"/>
      <c r="D80" s="152" t="s">
        <v>277</v>
      </c>
      <c r="E80" s="294"/>
    </row>
    <row r="81" spans="2:5" ht="21" customHeight="1" x14ac:dyDescent="0.25"/>
    <row r="82" spans="2:5" x14ac:dyDescent="0.25">
      <c r="B82" s="324" t="s">
        <v>365</v>
      </c>
      <c r="C82" s="324"/>
      <c r="D82" s="325"/>
      <c r="E82" s="325"/>
    </row>
    <row r="83" spans="2:5" ht="24" x14ac:dyDescent="0.25">
      <c r="B83" s="156" t="s">
        <v>341</v>
      </c>
      <c r="C83" s="178"/>
      <c r="D83" s="155" t="s">
        <v>56</v>
      </c>
      <c r="E83" s="180"/>
    </row>
    <row r="84" spans="2:5" ht="24" x14ac:dyDescent="0.2">
      <c r="B84" s="154" t="s">
        <v>357</v>
      </c>
      <c r="C84" s="178"/>
      <c r="D84" s="155" t="s">
        <v>322</v>
      </c>
      <c r="E84" s="180"/>
    </row>
    <row r="85" spans="2:5" ht="24" x14ac:dyDescent="0.2">
      <c r="B85" s="164" t="s">
        <v>351</v>
      </c>
      <c r="C85" s="178"/>
      <c r="D85" s="155" t="s">
        <v>322</v>
      </c>
      <c r="E85" s="180"/>
    </row>
    <row r="86" spans="2:5" ht="60" x14ac:dyDescent="0.25">
      <c r="B86" s="165" t="s">
        <v>349</v>
      </c>
      <c r="C86" s="178"/>
      <c r="D86" s="155" t="s">
        <v>277</v>
      </c>
      <c r="E86" s="290"/>
    </row>
    <row r="87" spans="2:5" ht="60" x14ac:dyDescent="0.2">
      <c r="B87" s="164" t="s">
        <v>337</v>
      </c>
      <c r="C87" s="178"/>
      <c r="D87" s="155" t="s">
        <v>277</v>
      </c>
      <c r="E87" s="290"/>
    </row>
    <row r="88" spans="2:5" ht="24" x14ac:dyDescent="0.2">
      <c r="B88" s="164" t="s">
        <v>352</v>
      </c>
      <c r="C88" s="178"/>
      <c r="D88" s="155" t="s">
        <v>277</v>
      </c>
      <c r="E88" s="180"/>
    </row>
    <row r="89" spans="2:5" ht="24" x14ac:dyDescent="0.2">
      <c r="B89" s="164" t="s">
        <v>353</v>
      </c>
      <c r="C89" s="178"/>
      <c r="D89" s="155" t="s">
        <v>277</v>
      </c>
      <c r="E89" s="180"/>
    </row>
    <row r="90" spans="2:5" ht="48" x14ac:dyDescent="0.2">
      <c r="B90" s="164" t="s">
        <v>354</v>
      </c>
      <c r="C90" s="178"/>
      <c r="D90" s="155" t="s">
        <v>277</v>
      </c>
      <c r="E90" s="180"/>
    </row>
    <row r="91" spans="2:5" ht="50.1" customHeight="1" x14ac:dyDescent="0.2">
      <c r="B91" s="154" t="s">
        <v>355</v>
      </c>
      <c r="C91" s="178"/>
      <c r="D91" s="155" t="s">
        <v>277</v>
      </c>
      <c r="E91" s="180"/>
    </row>
    <row r="92" spans="2:5" x14ac:dyDescent="0.2">
      <c r="B92" s="154" t="s">
        <v>330</v>
      </c>
      <c r="C92" s="317"/>
      <c r="D92" s="318"/>
      <c r="E92" s="319"/>
    </row>
    <row r="93" spans="2:5" x14ac:dyDescent="0.2">
      <c r="B93" s="166" t="s">
        <v>358</v>
      </c>
      <c r="C93" s="178"/>
      <c r="D93" s="155" t="s">
        <v>277</v>
      </c>
      <c r="E93" s="180"/>
    </row>
    <row r="94" spans="2:5" x14ac:dyDescent="0.2">
      <c r="B94" s="166" t="s">
        <v>359</v>
      </c>
      <c r="C94" s="178"/>
      <c r="D94" s="155" t="s">
        <v>277</v>
      </c>
      <c r="E94" s="180"/>
    </row>
    <row r="95" spans="2:5" x14ac:dyDescent="0.2">
      <c r="B95" s="166" t="s">
        <v>333</v>
      </c>
      <c r="C95" s="178"/>
      <c r="D95" s="155" t="s">
        <v>277</v>
      </c>
      <c r="E95" s="180"/>
    </row>
    <row r="96" spans="2:5" ht="48" x14ac:dyDescent="0.2">
      <c r="B96" s="164" t="s">
        <v>360</v>
      </c>
      <c r="C96" s="178"/>
      <c r="D96" s="155" t="s">
        <v>277</v>
      </c>
      <c r="E96" s="290"/>
    </row>
    <row r="97" spans="2:5" ht="44.1" customHeight="1" x14ac:dyDescent="0.25">
      <c r="B97" s="296" t="s">
        <v>356</v>
      </c>
      <c r="C97" s="178"/>
      <c r="D97" s="155" t="s">
        <v>322</v>
      </c>
      <c r="E97" s="180"/>
    </row>
    <row r="98" spans="2:5" ht="60" x14ac:dyDescent="0.2">
      <c r="B98" s="164" t="s">
        <v>319</v>
      </c>
      <c r="C98" s="178"/>
      <c r="D98" s="155" t="s">
        <v>277</v>
      </c>
      <c r="E98" s="180"/>
    </row>
    <row r="99" spans="2:5" ht="24.75" x14ac:dyDescent="0.25">
      <c r="B99" s="164" t="s">
        <v>320</v>
      </c>
      <c r="C99" s="13"/>
      <c r="D99" s="155" t="s">
        <v>322</v>
      </c>
      <c r="E99" s="180"/>
    </row>
    <row r="100" spans="2:5" ht="36" x14ac:dyDescent="0.2">
      <c r="B100" s="164" t="s">
        <v>321</v>
      </c>
      <c r="C100" s="178"/>
      <c r="D100" s="155" t="s">
        <v>55</v>
      </c>
      <c r="E100" s="180"/>
    </row>
    <row r="101" spans="2:5" ht="21" customHeight="1" x14ac:dyDescent="0.25"/>
    <row r="102" spans="2:5" x14ac:dyDescent="0.25">
      <c r="B102" s="307" t="s">
        <v>366</v>
      </c>
      <c r="C102" s="308"/>
      <c r="D102" s="308"/>
      <c r="E102" s="309"/>
    </row>
    <row r="103" spans="2:5" ht="24" x14ac:dyDescent="0.2">
      <c r="B103" s="116" t="s">
        <v>367</v>
      </c>
      <c r="C103" s="75"/>
      <c r="D103" s="40" t="s">
        <v>55</v>
      </c>
      <c r="E103" s="179"/>
    </row>
    <row r="104" spans="2:5" ht="24" x14ac:dyDescent="0.2">
      <c r="B104" s="167" t="s">
        <v>368</v>
      </c>
      <c r="C104" s="75"/>
      <c r="D104" s="40" t="s">
        <v>55</v>
      </c>
      <c r="E104" s="179"/>
    </row>
    <row r="105" spans="2:5" ht="58.5" customHeight="1" x14ac:dyDescent="0.25">
      <c r="B105" s="291" t="s">
        <v>369</v>
      </c>
      <c r="C105" s="75"/>
      <c r="D105" s="40" t="s">
        <v>55</v>
      </c>
      <c r="E105" s="179"/>
    </row>
    <row r="106" spans="2:5" ht="21" customHeight="1" x14ac:dyDescent="0.25"/>
    <row r="107" spans="2:5" x14ac:dyDescent="0.25">
      <c r="B107" s="307" t="s">
        <v>370</v>
      </c>
      <c r="C107" s="308"/>
      <c r="D107" s="308"/>
      <c r="E107" s="309"/>
    </row>
    <row r="108" spans="2:5" ht="36" x14ac:dyDescent="0.2">
      <c r="B108" s="116" t="s">
        <v>371</v>
      </c>
      <c r="C108" s="75"/>
      <c r="D108" s="40" t="s">
        <v>55</v>
      </c>
      <c r="E108" s="179"/>
    </row>
  </sheetData>
  <sheetProtection selectLockedCells="1"/>
  <mergeCells count="11">
    <mergeCell ref="B107:E107"/>
    <mergeCell ref="B58:E58"/>
    <mergeCell ref="B77:E77"/>
    <mergeCell ref="B82:E82"/>
    <mergeCell ref="B15:E15"/>
    <mergeCell ref="B11:E11"/>
    <mergeCell ref="B22:E22"/>
    <mergeCell ref="B34:E34"/>
    <mergeCell ref="B102:E102"/>
    <mergeCell ref="C43:E43"/>
    <mergeCell ref="C92:E92"/>
  </mergeCells>
  <dataValidations count="14">
    <dataValidation type="list" allowBlank="1" showInputMessage="1" showErrorMessage="1" sqref="C98 C12:C14 C16:C20 C64 C39:C42 C66 C74:C75 C80 C86:C91 C93:C96 C71:C72 C36:C37 C24:C30 C60:C62 C44:C54">
      <formula1>"Yes,No"</formula1>
    </dataValidation>
    <dataValidation type="list" allowBlank="1" showInputMessage="1" showErrorMessage="1" sqref="C68">
      <formula1>"Yes - same team,No - provided by separate team,No - not provided"</formula1>
    </dataValidation>
    <dataValidation type="list" allowBlank="1" showInputMessage="1" showErrorMessage="1" sqref="C69">
      <formula1>"Provided by the same OPMH team, Provided by a different team, Not provided"</formula1>
    </dataValidation>
    <dataValidation type="list" allowBlank="1" showInputMessage="1" showErrorMessage="1" sqref="C35">
      <formula1>"Dedicated OPMH service,""Ageless"" / General adult service model"</formula1>
    </dataValidation>
    <dataValidation type="list" allowBlank="1" showInputMessage="1" showErrorMessage="1" sqref="C38">
      <formula1>"Stay within existing team,Transfer to an OPMH team"</formula1>
    </dataValidation>
    <dataValidation type="whole" allowBlank="1" showInputMessage="1" showErrorMessage="1" sqref="C67 C83">
      <formula1>0</formula1>
      <formula2>168</formula2>
    </dataValidation>
    <dataValidation type="list" allowBlank="1" showInputMessage="1" showErrorMessage="1" sqref="C78">
      <formula1>"Dedicated team,Part of wider MH team"</formula1>
    </dataValidation>
    <dataValidation type="list" allowBlank="1" showInputMessage="1" showErrorMessage="1" sqref="C84">
      <formula1>"Dedicated OPMH team,Part of an all age liaison MH service"</formula1>
    </dataValidation>
    <dataValidation type="list" allowBlank="1" showInputMessage="1" showErrorMessage="1" sqref="C85">
      <formula1>"A&amp;E,Acute hospital wards,Both"</formula1>
    </dataValidation>
    <dataValidation type="list" allowBlank="1" showInputMessage="1" showErrorMessage="1" sqref="C99 C55 C31">
      <formula1>"Planned/formal arrangement,Unplanned/informal,Mixture of both"</formula1>
    </dataValidation>
    <dataValidation type="list" allowBlank="1" showInputMessage="1" showErrorMessage="1" sqref="C23">
      <formula1>"Dedicated OA admission beds,""Ageless"" / General adult inpatient service"</formula1>
    </dataValidation>
    <dataValidation type="list" allowBlank="1" showInputMessage="1" showErrorMessage="1" sqref="C59 C65 C73">
      <formula1>"Yes - in all areas,Yes - in some areas,No"</formula1>
    </dataValidation>
    <dataValidation type="whole" allowBlank="1" showInputMessage="1" showErrorMessage="1" sqref="C79">
      <formula1>0</formula1>
      <formula2>100000000000000000</formula2>
    </dataValidation>
    <dataValidation type="list" allowBlank="1" showInputMessage="1" showErrorMessage="1" sqref="C70 C97">
      <formula1>"Dedicated cover - Old Age consultant psychiatrist,Dedicated cover - Other consultant psychiatrist,Cover provided by another service"</formula1>
    </dataValidation>
  </dataValidations>
  <pageMargins left="0.39370078740157483" right="0.39370078740157483" top="0.39370078740157483" bottom="0.39370078740157483" header="0.31496062992125984" footer="0.31496062992125984"/>
  <pageSetup paperSize="9" scale="87"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E27"/>
  <sheetViews>
    <sheetView workbookViewId="0">
      <selection activeCell="C20" sqref="C20"/>
    </sheetView>
  </sheetViews>
  <sheetFormatPr defaultColWidth="9.140625" defaultRowHeight="15" x14ac:dyDescent="0.25"/>
  <cols>
    <col min="1" max="1" width="4.140625" style="23" customWidth="1"/>
    <col min="2" max="2" width="41.42578125" style="44" customWidth="1"/>
    <col min="3" max="3" width="34.85546875" style="44" customWidth="1"/>
    <col min="4" max="4" width="17.7109375" style="23" customWidth="1"/>
    <col min="5" max="5" width="60.5703125" style="51" customWidth="1"/>
    <col min="6" max="16384" width="9.140625" style="23"/>
  </cols>
  <sheetData>
    <row r="1" spans="1:5" ht="18.75" x14ac:dyDescent="0.25">
      <c r="B1" s="33"/>
    </row>
    <row r="2" spans="1:5" ht="18.75" x14ac:dyDescent="0.25">
      <c r="B2" s="33"/>
    </row>
    <row r="4" spans="1:5" ht="28.5" x14ac:dyDescent="0.25">
      <c r="B4" s="34" t="s">
        <v>51</v>
      </c>
    </row>
    <row r="5" spans="1:5" ht="21" x14ac:dyDescent="0.25">
      <c r="B5" s="35" t="s">
        <v>57</v>
      </c>
      <c r="C5" s="51"/>
      <c r="D5" s="51"/>
    </row>
    <row r="7" spans="1:5" x14ac:dyDescent="0.25">
      <c r="B7" s="7" t="s">
        <v>172</v>
      </c>
      <c r="C7" s="7" t="s">
        <v>173</v>
      </c>
      <c r="D7" s="3" t="s">
        <v>174</v>
      </c>
      <c r="E7" s="3" t="s">
        <v>171</v>
      </c>
    </row>
    <row r="8" spans="1:5" x14ac:dyDescent="0.25">
      <c r="B8" s="326" t="s">
        <v>52</v>
      </c>
      <c r="C8" s="326"/>
      <c r="D8" s="327"/>
      <c r="E8" s="327"/>
    </row>
    <row r="9" spans="1:5" ht="21" customHeight="1" x14ac:dyDescent="0.25">
      <c r="B9" s="64" t="s">
        <v>53</v>
      </c>
      <c r="C9" s="63" t="s">
        <v>490</v>
      </c>
      <c r="D9" s="40" t="s">
        <v>55</v>
      </c>
      <c r="E9" s="65"/>
    </row>
    <row r="10" spans="1:5" x14ac:dyDescent="0.25">
      <c r="B10" s="326" t="s">
        <v>54</v>
      </c>
      <c r="C10" s="326"/>
      <c r="D10" s="327"/>
      <c r="E10" s="327"/>
    </row>
    <row r="11" spans="1:5" s="68" customFormat="1" ht="66.75" customHeight="1" x14ac:dyDescent="0.25">
      <c r="A11" s="23"/>
      <c r="B11" s="66" t="s">
        <v>266</v>
      </c>
      <c r="C11" s="75">
        <v>244683</v>
      </c>
      <c r="D11" s="24" t="s">
        <v>56</v>
      </c>
      <c r="E11" s="67" t="s">
        <v>454</v>
      </c>
    </row>
    <row r="12" spans="1:5" s="68" customFormat="1" ht="52.5" customHeight="1" x14ac:dyDescent="0.25">
      <c r="A12" s="23"/>
      <c r="B12" s="67" t="s">
        <v>267</v>
      </c>
      <c r="C12" s="75"/>
      <c r="D12" s="24" t="s">
        <v>56</v>
      </c>
      <c r="E12" s="67" t="s">
        <v>455</v>
      </c>
    </row>
    <row r="13" spans="1:5" ht="51.75" customHeight="1" x14ac:dyDescent="0.25">
      <c r="B13" s="66" t="s">
        <v>268</v>
      </c>
      <c r="C13" s="75">
        <v>78701</v>
      </c>
      <c r="D13" s="24" t="s">
        <v>56</v>
      </c>
      <c r="E13" s="67" t="s">
        <v>456</v>
      </c>
    </row>
    <row r="14" spans="1:5" ht="42" customHeight="1" x14ac:dyDescent="0.25">
      <c r="B14" s="67" t="s">
        <v>269</v>
      </c>
      <c r="C14" s="75"/>
      <c r="D14" s="24" t="s">
        <v>56</v>
      </c>
      <c r="E14" s="67" t="s">
        <v>457</v>
      </c>
    </row>
    <row r="15" spans="1:5" x14ac:dyDescent="0.25">
      <c r="B15" s="69"/>
      <c r="C15" s="17"/>
      <c r="D15" s="70"/>
      <c r="E15" s="69"/>
    </row>
    <row r="16" spans="1:5" x14ac:dyDescent="0.25">
      <c r="B16" s="326" t="s">
        <v>401</v>
      </c>
      <c r="C16" s="326"/>
      <c r="D16" s="327"/>
      <c r="E16" s="327"/>
    </row>
    <row r="17" spans="2:5" ht="55.5" customHeight="1" x14ac:dyDescent="0.25">
      <c r="B17" s="40" t="s">
        <v>400</v>
      </c>
      <c r="C17" s="63"/>
      <c r="D17" s="40" t="s">
        <v>55</v>
      </c>
      <c r="E17" s="65"/>
    </row>
    <row r="18" spans="2:5" x14ac:dyDescent="0.25">
      <c r="B18" s="23"/>
      <c r="C18" s="23"/>
      <c r="E18" s="23"/>
    </row>
    <row r="19" spans="2:5" x14ac:dyDescent="0.25">
      <c r="B19" s="326" t="s">
        <v>279</v>
      </c>
      <c r="C19" s="326"/>
      <c r="D19" s="327"/>
      <c r="E19" s="327"/>
    </row>
    <row r="20" spans="2:5" ht="55.5" customHeight="1" x14ac:dyDescent="0.25">
      <c r="B20" s="40" t="s">
        <v>278</v>
      </c>
      <c r="C20" s="63" t="s">
        <v>499</v>
      </c>
      <c r="D20" s="40" t="s">
        <v>55</v>
      </c>
      <c r="E20" s="65"/>
    </row>
    <row r="22" spans="2:5" x14ac:dyDescent="0.25">
      <c r="B22" s="71"/>
    </row>
    <row r="23" spans="2:5" x14ac:dyDescent="0.25">
      <c r="B23" s="72"/>
    </row>
    <row r="25" spans="2:5" x14ac:dyDescent="0.25">
      <c r="B25" s="73"/>
    </row>
    <row r="26" spans="2:5" x14ac:dyDescent="0.25">
      <c r="B26" s="73"/>
    </row>
    <row r="27" spans="2:5" x14ac:dyDescent="0.25">
      <c r="B27" s="74"/>
    </row>
  </sheetData>
  <sheetProtection selectLockedCells="1"/>
  <mergeCells count="4">
    <mergeCell ref="B8:E8"/>
    <mergeCell ref="B10:E10"/>
    <mergeCell ref="B19:E19"/>
    <mergeCell ref="B16:E16"/>
  </mergeCells>
  <dataValidations count="1">
    <dataValidation type="whole" allowBlank="1" showInputMessage="1" showErrorMessage="1" sqref="C11:C15">
      <formula1>1</formula1>
      <formula2>1000000000</formula2>
    </dataValidation>
  </dataValidations>
  <pageMargins left="0.39370078740157483" right="0.39370078740157483" top="0.39370078740157483" bottom="0.39370078740157483" header="0.31496062992125984" footer="0.31496062992125984"/>
  <pageSetup paperSize="9" scale="82"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U47"/>
  <sheetViews>
    <sheetView workbookViewId="0">
      <selection activeCell="D19" sqref="D19"/>
    </sheetView>
  </sheetViews>
  <sheetFormatPr defaultColWidth="9.140625" defaultRowHeight="15" x14ac:dyDescent="0.25"/>
  <cols>
    <col min="1" max="1" width="4.140625" style="23" customWidth="1"/>
    <col min="2" max="2" width="41.42578125" style="44" customWidth="1"/>
    <col min="3" max="3" width="15.140625" style="44" customWidth="1"/>
    <col min="4" max="4" width="15.140625" style="23" bestFit="1" customWidth="1"/>
    <col min="5" max="5" width="15" style="51" customWidth="1"/>
    <col min="6" max="6" width="2" style="51" customWidth="1"/>
    <col min="7" max="7" width="15.28515625" style="23" customWidth="1"/>
    <col min="8" max="9" width="15.140625" style="23" customWidth="1"/>
    <col min="10" max="12" width="15.28515625" style="23" customWidth="1"/>
    <col min="13" max="13" width="15.140625" style="23" customWidth="1"/>
    <col min="14" max="14" width="17.140625" style="23" customWidth="1"/>
    <col min="15" max="15" width="15.140625" style="23" customWidth="1"/>
    <col min="16" max="16" width="20.5703125" style="23" customWidth="1"/>
    <col min="17" max="17" width="15.140625" style="23" customWidth="1"/>
    <col min="18" max="18" width="79.140625" style="23" customWidth="1"/>
    <col min="19" max="16384" width="9.140625" style="23"/>
  </cols>
  <sheetData>
    <row r="1" spans="2:21" ht="18.75" x14ac:dyDescent="0.25">
      <c r="B1" s="33"/>
    </row>
    <row r="2" spans="2:21" ht="18.75" x14ac:dyDescent="0.25">
      <c r="B2" s="33"/>
    </row>
    <row r="4" spans="2:21" ht="28.5" x14ac:dyDescent="0.25">
      <c r="B4" s="34" t="s">
        <v>51</v>
      </c>
      <c r="H4" s="373" t="s">
        <v>500</v>
      </c>
    </row>
    <row r="5" spans="2:21" ht="21" x14ac:dyDescent="0.25">
      <c r="B5" s="35" t="s">
        <v>59</v>
      </c>
      <c r="C5" s="51"/>
      <c r="D5" s="51"/>
    </row>
    <row r="7" spans="2:21" ht="56.25" customHeight="1" x14ac:dyDescent="0.25">
      <c r="B7" s="20" t="s">
        <v>14</v>
      </c>
      <c r="C7" s="21" t="s">
        <v>16</v>
      </c>
      <c r="D7" s="21" t="s">
        <v>17</v>
      </c>
      <c r="E7" s="21" t="s">
        <v>60</v>
      </c>
      <c r="F7" s="18"/>
      <c r="G7" s="21" t="s">
        <v>18</v>
      </c>
      <c r="H7" s="21" t="s">
        <v>19</v>
      </c>
      <c r="I7" s="21" t="s">
        <v>20</v>
      </c>
      <c r="J7" s="21" t="s">
        <v>21</v>
      </c>
      <c r="K7" s="21" t="s">
        <v>22</v>
      </c>
      <c r="L7" s="21" t="s">
        <v>23</v>
      </c>
      <c r="M7" s="21" t="s">
        <v>24</v>
      </c>
      <c r="N7" s="21" t="s">
        <v>25</v>
      </c>
      <c r="O7" s="21" t="s">
        <v>281</v>
      </c>
      <c r="P7" s="21" t="s">
        <v>270</v>
      </c>
      <c r="Q7" s="21" t="s">
        <v>112</v>
      </c>
      <c r="R7" s="50" t="s">
        <v>171</v>
      </c>
    </row>
    <row r="8" spans="2:21" x14ac:dyDescent="0.25">
      <c r="B8" s="36" t="s">
        <v>384</v>
      </c>
      <c r="C8" s="338"/>
      <c r="D8" s="338"/>
      <c r="E8" s="338"/>
      <c r="F8" s="338"/>
      <c r="G8" s="338"/>
      <c r="H8" s="338"/>
      <c r="I8" s="338"/>
      <c r="J8" s="338"/>
      <c r="K8" s="338"/>
      <c r="L8" s="338"/>
      <c r="M8" s="338"/>
      <c r="N8" s="338"/>
      <c r="O8" s="338"/>
      <c r="P8" s="338"/>
      <c r="Q8" s="338"/>
    </row>
    <row r="9" spans="2:21" x14ac:dyDescent="0.25">
      <c r="B9" s="37" t="s">
        <v>261</v>
      </c>
      <c r="C9" s="60">
        <v>3</v>
      </c>
      <c r="D9" s="60">
        <v>2</v>
      </c>
      <c r="E9" s="60"/>
      <c r="F9" s="48"/>
      <c r="G9" s="60"/>
      <c r="H9" s="60"/>
      <c r="I9" s="60">
        <v>2</v>
      </c>
      <c r="J9" s="60">
        <v>5</v>
      </c>
      <c r="K9" s="60"/>
      <c r="L9" s="60">
        <v>3</v>
      </c>
      <c r="M9" s="60">
        <v>4</v>
      </c>
      <c r="N9" s="60"/>
      <c r="O9" s="60">
        <v>1</v>
      </c>
      <c r="P9" s="60"/>
      <c r="Q9" s="52">
        <f>SUM(C9:E9,G9:P9)</f>
        <v>20</v>
      </c>
    </row>
    <row r="10" spans="2:21" x14ac:dyDescent="0.25">
      <c r="B10" s="38" t="s">
        <v>62</v>
      </c>
      <c r="C10" s="60">
        <v>55</v>
      </c>
      <c r="D10" s="60">
        <v>40</v>
      </c>
      <c r="E10" s="60"/>
      <c r="F10" s="48"/>
      <c r="G10" s="60"/>
      <c r="H10" s="60"/>
      <c r="I10" s="60">
        <v>28</v>
      </c>
      <c r="J10" s="60">
        <v>61</v>
      </c>
      <c r="K10" s="60"/>
      <c r="L10" s="60">
        <v>25</v>
      </c>
      <c r="M10" s="60">
        <v>71</v>
      </c>
      <c r="N10" s="60"/>
      <c r="O10" s="60">
        <v>5</v>
      </c>
      <c r="P10" s="60"/>
      <c r="Q10" s="52">
        <f>SUM(C10:E10,G10:P10)</f>
        <v>285</v>
      </c>
      <c r="R10" s="24" t="s">
        <v>168</v>
      </c>
    </row>
    <row r="11" spans="2:21" x14ac:dyDescent="0.25">
      <c r="B11" s="36" t="s">
        <v>385</v>
      </c>
      <c r="C11" s="338"/>
      <c r="D11" s="338"/>
      <c r="E11" s="338"/>
      <c r="F11" s="338"/>
      <c r="G11" s="338"/>
      <c r="H11" s="338"/>
      <c r="I11" s="338"/>
      <c r="J11" s="338"/>
      <c r="K11" s="338"/>
      <c r="L11" s="338"/>
      <c r="M11" s="338"/>
      <c r="N11" s="338"/>
      <c r="O11" s="338"/>
      <c r="P11" s="338"/>
      <c r="Q11" s="338"/>
    </row>
    <row r="12" spans="2:21" x14ac:dyDescent="0.25">
      <c r="B12" s="37" t="s">
        <v>386</v>
      </c>
      <c r="C12" s="60">
        <v>3</v>
      </c>
      <c r="D12" s="60">
        <v>2</v>
      </c>
      <c r="E12" s="60"/>
      <c r="F12" s="48"/>
      <c r="G12" s="60"/>
      <c r="H12" s="60"/>
      <c r="I12" s="60">
        <v>2</v>
      </c>
      <c r="J12" s="60">
        <v>5</v>
      </c>
      <c r="K12" s="60"/>
      <c r="L12" s="60">
        <v>3</v>
      </c>
      <c r="M12" s="60">
        <v>3</v>
      </c>
      <c r="N12" s="60"/>
      <c r="O12" s="60">
        <v>1</v>
      </c>
      <c r="P12" s="60"/>
      <c r="Q12" s="52">
        <f>SUM(C12:E12,G12:P12)</f>
        <v>19</v>
      </c>
    </row>
    <row r="13" spans="2:21" x14ac:dyDescent="0.25">
      <c r="B13" s="38" t="s">
        <v>387</v>
      </c>
      <c r="C13" s="60">
        <v>55</v>
      </c>
      <c r="D13" s="60">
        <v>36</v>
      </c>
      <c r="E13" s="60"/>
      <c r="F13" s="48"/>
      <c r="G13" s="60"/>
      <c r="H13" s="60"/>
      <c r="I13" s="60">
        <v>28</v>
      </c>
      <c r="J13" s="60">
        <v>61</v>
      </c>
      <c r="K13" s="60"/>
      <c r="L13" s="60">
        <v>25</v>
      </c>
      <c r="M13" s="60">
        <v>58</v>
      </c>
      <c r="N13" s="60"/>
      <c r="O13" s="60">
        <v>5</v>
      </c>
      <c r="P13" s="60"/>
      <c r="Q13" s="52">
        <f>SUM(C13:E13,G13:P13)</f>
        <v>268</v>
      </c>
      <c r="R13" s="24" t="s">
        <v>388</v>
      </c>
    </row>
    <row r="14" spans="2:21" x14ac:dyDescent="0.25">
      <c r="B14" s="36" t="s">
        <v>61</v>
      </c>
      <c r="C14" s="338"/>
      <c r="D14" s="338"/>
      <c r="E14" s="338"/>
      <c r="F14" s="338"/>
      <c r="G14" s="338"/>
      <c r="H14" s="338"/>
      <c r="I14" s="338"/>
      <c r="J14" s="338"/>
      <c r="K14" s="338"/>
      <c r="L14" s="338"/>
      <c r="M14" s="338"/>
      <c r="N14" s="338"/>
      <c r="O14" s="338"/>
      <c r="P14" s="338"/>
      <c r="Q14" s="338"/>
      <c r="R14" s="25"/>
    </row>
    <row r="15" spans="2:21" x14ac:dyDescent="0.25">
      <c r="B15" s="39" t="s">
        <v>296</v>
      </c>
      <c r="C15" s="60">
        <v>643</v>
      </c>
      <c r="D15" s="60">
        <v>135</v>
      </c>
      <c r="E15" s="60"/>
      <c r="F15" s="48"/>
      <c r="G15" s="60"/>
      <c r="H15" s="60"/>
      <c r="I15" s="60">
        <v>5</v>
      </c>
      <c r="J15" s="60">
        <v>27</v>
      </c>
      <c r="K15" s="60"/>
      <c r="L15" s="60">
        <v>7</v>
      </c>
      <c r="M15" s="60">
        <v>133</v>
      </c>
      <c r="N15" s="60"/>
      <c r="O15" s="60">
        <v>119</v>
      </c>
      <c r="P15" s="60"/>
      <c r="Q15" s="52">
        <f>SUM(C15:E15,G15:P15)</f>
        <v>1069</v>
      </c>
      <c r="R15" s="25"/>
      <c r="S15" s="54"/>
      <c r="T15" s="54"/>
    </row>
    <row r="16" spans="2:21" ht="42" customHeight="1" x14ac:dyDescent="0.25">
      <c r="B16" s="39" t="s">
        <v>297</v>
      </c>
      <c r="C16" s="60">
        <v>169</v>
      </c>
      <c r="D16" s="60">
        <v>40</v>
      </c>
      <c r="E16" s="60"/>
      <c r="F16" s="48"/>
      <c r="G16" s="60"/>
      <c r="H16" s="60"/>
      <c r="I16" s="373" t="s">
        <v>500</v>
      </c>
      <c r="J16" s="60">
        <v>0</v>
      </c>
      <c r="K16" s="60"/>
      <c r="L16" s="60">
        <v>0</v>
      </c>
      <c r="M16" s="60">
        <v>13</v>
      </c>
      <c r="N16" s="60"/>
      <c r="O16" s="60">
        <v>0</v>
      </c>
      <c r="P16" s="60"/>
      <c r="Q16" s="52"/>
      <c r="R16" s="26" t="s">
        <v>446</v>
      </c>
      <c r="S16" s="54"/>
      <c r="T16" s="54"/>
      <c r="U16" s="54"/>
    </row>
    <row r="17" spans="1:20" ht="27.75" customHeight="1" x14ac:dyDescent="0.25">
      <c r="B17" s="39" t="s">
        <v>298</v>
      </c>
      <c r="C17" s="60">
        <v>463</v>
      </c>
      <c r="D17" s="60">
        <v>105</v>
      </c>
      <c r="E17" s="60"/>
      <c r="F17" s="48"/>
      <c r="G17" s="60"/>
      <c r="H17" s="60"/>
      <c r="I17" s="60">
        <v>5</v>
      </c>
      <c r="J17" s="60">
        <v>25</v>
      </c>
      <c r="K17" s="60"/>
      <c r="L17" s="60">
        <v>6</v>
      </c>
      <c r="M17" s="60">
        <v>69</v>
      </c>
      <c r="N17" s="60"/>
      <c r="O17" s="60">
        <v>115</v>
      </c>
      <c r="P17" s="60"/>
      <c r="Q17" s="52">
        <f>SUM(C17:E17,G17:P17)</f>
        <v>788</v>
      </c>
      <c r="R17" s="27" t="s">
        <v>169</v>
      </c>
      <c r="S17" s="54"/>
      <c r="T17" s="54"/>
    </row>
    <row r="18" spans="1:20" ht="42" customHeight="1" x14ac:dyDescent="0.25">
      <c r="B18" s="39" t="s">
        <v>459</v>
      </c>
      <c r="C18" s="60"/>
      <c r="D18" s="60"/>
      <c r="E18" s="339"/>
      <c r="F18" s="340"/>
      <c r="G18" s="340"/>
      <c r="H18" s="340"/>
      <c r="I18" s="340"/>
      <c r="J18" s="340"/>
      <c r="K18" s="340"/>
      <c r="L18" s="340"/>
      <c r="M18" s="340"/>
      <c r="N18" s="340"/>
      <c r="O18" s="340"/>
      <c r="P18" s="340"/>
      <c r="Q18" s="341"/>
      <c r="R18" s="28" t="s">
        <v>170</v>
      </c>
      <c r="S18" s="54"/>
      <c r="T18" s="54"/>
    </row>
    <row r="19" spans="1:20" ht="27.75" customHeight="1" x14ac:dyDescent="0.25">
      <c r="B19" s="39" t="s">
        <v>299</v>
      </c>
      <c r="C19" s="60">
        <v>11</v>
      </c>
      <c r="D19" s="373" t="s">
        <v>500</v>
      </c>
      <c r="E19" s="342"/>
      <c r="F19" s="343"/>
      <c r="G19" s="343"/>
      <c r="H19" s="343"/>
      <c r="I19" s="343"/>
      <c r="J19" s="343"/>
      <c r="K19" s="343"/>
      <c r="L19" s="343"/>
      <c r="M19" s="343"/>
      <c r="N19" s="343"/>
      <c r="O19" s="343"/>
      <c r="P19" s="343"/>
      <c r="Q19" s="344"/>
      <c r="R19" s="25"/>
      <c r="T19" s="54"/>
    </row>
    <row r="20" spans="1:20" x14ac:dyDescent="0.25">
      <c r="B20" s="37" t="s">
        <v>300</v>
      </c>
      <c r="C20" s="61">
        <v>114</v>
      </c>
      <c r="D20" s="61">
        <v>23</v>
      </c>
      <c r="E20" s="342"/>
      <c r="F20" s="343"/>
      <c r="G20" s="343"/>
      <c r="H20" s="343"/>
      <c r="I20" s="343"/>
      <c r="J20" s="343"/>
      <c r="K20" s="343"/>
      <c r="L20" s="343"/>
      <c r="M20" s="343"/>
      <c r="N20" s="343"/>
      <c r="O20" s="343"/>
      <c r="P20" s="343"/>
      <c r="Q20" s="344"/>
      <c r="R20" s="25"/>
    </row>
    <row r="21" spans="1:20" ht="42" customHeight="1" x14ac:dyDescent="0.25">
      <c r="B21" s="40" t="s">
        <v>473</v>
      </c>
      <c r="C21" s="186"/>
      <c r="D21" s="186"/>
      <c r="E21" s="342"/>
      <c r="F21" s="343"/>
      <c r="G21" s="343"/>
      <c r="H21" s="343"/>
      <c r="I21" s="343"/>
      <c r="J21" s="343"/>
      <c r="K21" s="343"/>
      <c r="L21" s="343"/>
      <c r="M21" s="343"/>
      <c r="N21" s="343"/>
      <c r="O21" s="343"/>
      <c r="P21" s="343"/>
      <c r="Q21" s="344"/>
      <c r="R21" s="25"/>
    </row>
    <row r="22" spans="1:20" ht="39" customHeight="1" x14ac:dyDescent="0.25">
      <c r="B22" s="40" t="s">
        <v>472</v>
      </c>
      <c r="C22" s="186"/>
      <c r="D22" s="186"/>
      <c r="E22" s="345"/>
      <c r="F22" s="346"/>
      <c r="G22" s="346"/>
      <c r="H22" s="346"/>
      <c r="I22" s="346"/>
      <c r="J22" s="346"/>
      <c r="K22" s="346"/>
      <c r="L22" s="346"/>
      <c r="M22" s="346"/>
      <c r="N22" s="346"/>
      <c r="O22" s="346"/>
      <c r="P22" s="346"/>
      <c r="Q22" s="347"/>
      <c r="R22" s="25"/>
    </row>
    <row r="23" spans="1:20" x14ac:dyDescent="0.25">
      <c r="B23" s="36" t="s">
        <v>66</v>
      </c>
      <c r="C23" s="338"/>
      <c r="D23" s="338"/>
      <c r="E23" s="338"/>
      <c r="F23" s="338"/>
      <c r="G23" s="338"/>
      <c r="H23" s="338"/>
      <c r="I23" s="338"/>
      <c r="J23" s="338"/>
      <c r="K23" s="338"/>
      <c r="L23" s="338"/>
      <c r="M23" s="338"/>
      <c r="N23" s="338"/>
      <c r="O23" s="338"/>
      <c r="P23" s="338"/>
      <c r="Q23" s="338"/>
      <c r="R23" s="25"/>
    </row>
    <row r="24" spans="1:20" ht="42.6" customHeight="1" x14ac:dyDescent="0.25">
      <c r="B24" s="39" t="s">
        <v>470</v>
      </c>
      <c r="C24" s="297">
        <v>20075</v>
      </c>
      <c r="D24" s="297">
        <v>14600</v>
      </c>
      <c r="E24" s="60"/>
      <c r="F24" s="19"/>
      <c r="G24" s="60"/>
      <c r="H24" s="60"/>
      <c r="I24" s="60">
        <v>10220</v>
      </c>
      <c r="J24" s="60">
        <v>22265</v>
      </c>
      <c r="K24" s="60"/>
      <c r="L24" s="60">
        <v>9125</v>
      </c>
      <c r="M24" s="60">
        <v>21170</v>
      </c>
      <c r="N24" s="60"/>
      <c r="O24" s="60">
        <v>1825</v>
      </c>
      <c r="P24" s="60"/>
      <c r="Q24" s="52">
        <f>SUM(C24:E24,G24:P24)</f>
        <v>99280</v>
      </c>
      <c r="R24" s="28" t="s">
        <v>452</v>
      </c>
    </row>
    <row r="25" spans="1:20" ht="24" x14ac:dyDescent="0.25">
      <c r="B25" s="39" t="s">
        <v>471</v>
      </c>
      <c r="C25" s="297">
        <v>19397</v>
      </c>
      <c r="D25" s="187">
        <v>7681</v>
      </c>
      <c r="E25" s="60"/>
      <c r="F25" s="19"/>
      <c r="G25" s="60"/>
      <c r="H25" s="60"/>
      <c r="I25" s="60">
        <v>7665</v>
      </c>
      <c r="J25" s="60">
        <v>20929</v>
      </c>
      <c r="K25" s="60"/>
      <c r="L25" s="60">
        <v>7573</v>
      </c>
      <c r="M25" s="60">
        <v>18084</v>
      </c>
      <c r="N25" s="60"/>
      <c r="O25" s="60">
        <v>1287</v>
      </c>
      <c r="P25" s="60"/>
      <c r="Q25" s="52">
        <f>SUM(C25:E25,G25:P25)</f>
        <v>82616</v>
      </c>
      <c r="R25" s="28" t="s">
        <v>175</v>
      </c>
    </row>
    <row r="26" spans="1:20" s="68" customFormat="1" x14ac:dyDescent="0.25">
      <c r="A26" s="23"/>
      <c r="B26" s="36" t="s">
        <v>63</v>
      </c>
      <c r="C26" s="338"/>
      <c r="D26" s="338"/>
      <c r="E26" s="338"/>
      <c r="F26" s="338"/>
      <c r="G26" s="338"/>
      <c r="H26" s="338"/>
      <c r="I26" s="338"/>
      <c r="J26" s="338"/>
      <c r="K26" s="338"/>
      <c r="L26" s="338"/>
      <c r="M26" s="338"/>
      <c r="N26" s="338"/>
      <c r="O26" s="338"/>
      <c r="P26" s="338"/>
      <c r="Q26" s="338"/>
      <c r="R26" s="29"/>
    </row>
    <row r="27" spans="1:20" s="68" customFormat="1" ht="18.75" customHeight="1" x14ac:dyDescent="0.25">
      <c r="A27" s="23"/>
      <c r="B27" s="41" t="s">
        <v>474</v>
      </c>
      <c r="C27" s="188">
        <v>1203</v>
      </c>
      <c r="D27" s="188">
        <v>1448</v>
      </c>
      <c r="E27" s="188"/>
      <c r="F27" s="45"/>
      <c r="G27" s="188"/>
      <c r="H27" s="188"/>
      <c r="I27" s="188"/>
      <c r="J27" s="188"/>
      <c r="K27" s="188"/>
      <c r="L27" s="188"/>
      <c r="M27" s="188"/>
      <c r="N27" s="188"/>
      <c r="O27" s="188"/>
      <c r="P27" s="188"/>
      <c r="Q27" s="52">
        <f>SUM(C27:E27,G27:P27)</f>
        <v>2651</v>
      </c>
      <c r="R27" s="29"/>
    </row>
    <row r="28" spans="1:20" x14ac:dyDescent="0.25">
      <c r="B28" s="36" t="s">
        <v>485</v>
      </c>
      <c r="C28" s="338"/>
      <c r="D28" s="338"/>
      <c r="E28" s="338"/>
      <c r="F28" s="338"/>
      <c r="G28" s="338"/>
      <c r="H28" s="338"/>
      <c r="I28" s="338"/>
      <c r="J28" s="338"/>
      <c r="K28" s="338"/>
      <c r="L28" s="338"/>
      <c r="M28" s="338"/>
      <c r="N28" s="338"/>
      <c r="O28" s="338"/>
      <c r="P28" s="338"/>
      <c r="Q28" s="338"/>
      <c r="R28" s="25"/>
    </row>
    <row r="29" spans="1:20" ht="36" x14ac:dyDescent="0.25">
      <c r="B29" s="39" t="s">
        <v>64</v>
      </c>
      <c r="C29" s="192">
        <v>27.86</v>
      </c>
      <c r="D29" s="193">
        <v>49.21</v>
      </c>
      <c r="E29" s="194"/>
      <c r="F29" s="195"/>
      <c r="G29" s="192"/>
      <c r="H29" s="192"/>
      <c r="I29" s="192">
        <v>362</v>
      </c>
      <c r="J29" s="192">
        <v>532.4</v>
      </c>
      <c r="K29" s="192"/>
      <c r="L29" s="192">
        <v>542.79999999999995</v>
      </c>
      <c r="M29" s="192">
        <v>193.7</v>
      </c>
      <c r="N29" s="192"/>
      <c r="O29" s="192">
        <v>7.4</v>
      </c>
      <c r="P29" s="60"/>
      <c r="Q29" s="191"/>
      <c r="R29" s="27" t="s">
        <v>295</v>
      </c>
    </row>
    <row r="30" spans="1:20" ht="27.75" customHeight="1" x14ac:dyDescent="0.25">
      <c r="B30" s="39" t="s">
        <v>65</v>
      </c>
      <c r="C30" s="187">
        <v>47.78</v>
      </c>
      <c r="D30" s="187">
        <v>63.48</v>
      </c>
      <c r="E30" s="330"/>
      <c r="F30" s="331"/>
      <c r="G30" s="331"/>
      <c r="H30" s="331"/>
      <c r="I30" s="331"/>
      <c r="J30" s="331"/>
      <c r="K30" s="331"/>
      <c r="L30" s="331"/>
      <c r="M30" s="331"/>
      <c r="N30" s="331"/>
      <c r="O30" s="331"/>
      <c r="P30" s="331"/>
      <c r="Q30" s="332"/>
      <c r="R30" s="288"/>
    </row>
    <row r="31" spans="1:20" ht="27.75" customHeight="1" x14ac:dyDescent="0.25">
      <c r="B31" s="39" t="s">
        <v>483</v>
      </c>
      <c r="C31" s="187">
        <v>227</v>
      </c>
      <c r="D31" s="187">
        <v>16</v>
      </c>
      <c r="E31" s="333"/>
      <c r="F31" s="332"/>
      <c r="G31" s="332"/>
      <c r="H31" s="332"/>
      <c r="I31" s="332"/>
      <c r="J31" s="332"/>
      <c r="K31" s="332"/>
      <c r="L31" s="332"/>
      <c r="M31" s="332"/>
      <c r="N31" s="332"/>
      <c r="O31" s="332"/>
      <c r="P31" s="332"/>
      <c r="Q31" s="334"/>
      <c r="R31" s="30"/>
    </row>
    <row r="32" spans="1:20" ht="27.75" customHeight="1" x14ac:dyDescent="0.25">
      <c r="B32" s="39" t="s">
        <v>484</v>
      </c>
      <c r="C32" s="187">
        <v>283</v>
      </c>
      <c r="D32" s="187">
        <v>24</v>
      </c>
      <c r="E32" s="333"/>
      <c r="F32" s="332"/>
      <c r="G32" s="332"/>
      <c r="H32" s="332"/>
      <c r="I32" s="332"/>
      <c r="J32" s="332"/>
      <c r="K32" s="332"/>
      <c r="L32" s="332"/>
      <c r="M32" s="332"/>
      <c r="N32" s="332"/>
      <c r="O32" s="332"/>
      <c r="P32" s="332"/>
      <c r="Q32" s="334"/>
      <c r="R32" s="30"/>
    </row>
    <row r="33" spans="2:18" ht="27.75" customHeight="1" x14ac:dyDescent="0.25">
      <c r="B33" s="39" t="s">
        <v>475</v>
      </c>
      <c r="C33" s="187">
        <v>208</v>
      </c>
      <c r="D33" s="187">
        <v>71</v>
      </c>
      <c r="E33" s="333"/>
      <c r="F33" s="332"/>
      <c r="G33" s="332"/>
      <c r="H33" s="332"/>
      <c r="I33" s="332"/>
      <c r="J33" s="332"/>
      <c r="K33" s="332"/>
      <c r="L33" s="332"/>
      <c r="M33" s="332"/>
      <c r="N33" s="332"/>
      <c r="O33" s="332"/>
      <c r="P33" s="332"/>
      <c r="Q33" s="334"/>
      <c r="R33" s="30"/>
    </row>
    <row r="34" spans="2:18" ht="27.75" customHeight="1" x14ac:dyDescent="0.25">
      <c r="B34" s="39" t="s">
        <v>476</v>
      </c>
      <c r="C34" s="187">
        <v>29</v>
      </c>
      <c r="D34" s="187">
        <v>27</v>
      </c>
      <c r="E34" s="333"/>
      <c r="F34" s="332"/>
      <c r="G34" s="332"/>
      <c r="H34" s="332"/>
      <c r="I34" s="332"/>
      <c r="J34" s="332"/>
      <c r="K34" s="332"/>
      <c r="L34" s="332"/>
      <c r="M34" s="332"/>
      <c r="N34" s="332"/>
      <c r="O34" s="332"/>
      <c r="P34" s="332"/>
      <c r="Q34" s="334"/>
      <c r="R34" s="31"/>
    </row>
    <row r="35" spans="2:18" ht="27.75" customHeight="1" x14ac:dyDescent="0.25">
      <c r="B35" s="42" t="s">
        <v>477</v>
      </c>
      <c r="C35" s="187">
        <v>53</v>
      </c>
      <c r="D35" s="187">
        <v>46</v>
      </c>
      <c r="E35" s="333"/>
      <c r="F35" s="332"/>
      <c r="G35" s="332"/>
      <c r="H35" s="332"/>
      <c r="I35" s="332"/>
      <c r="J35" s="332"/>
      <c r="K35" s="332"/>
      <c r="L35" s="332"/>
      <c r="M35" s="332"/>
      <c r="N35" s="332"/>
      <c r="O35" s="332"/>
      <c r="P35" s="332"/>
      <c r="Q35" s="334"/>
      <c r="R35" s="32"/>
    </row>
    <row r="36" spans="2:18" ht="27.75" customHeight="1" x14ac:dyDescent="0.25">
      <c r="B36" s="39" t="s">
        <v>478</v>
      </c>
      <c r="C36" s="187">
        <v>374</v>
      </c>
      <c r="D36" s="187">
        <v>24</v>
      </c>
      <c r="E36" s="333"/>
      <c r="F36" s="332"/>
      <c r="G36" s="332"/>
      <c r="H36" s="332"/>
      <c r="I36" s="332"/>
      <c r="J36" s="332"/>
      <c r="K36" s="332"/>
      <c r="L36" s="332"/>
      <c r="M36" s="332"/>
      <c r="N36" s="332"/>
      <c r="O36" s="332"/>
      <c r="P36" s="332"/>
      <c r="Q36" s="334"/>
      <c r="R36" s="25"/>
    </row>
    <row r="37" spans="2:18" ht="28.5" customHeight="1" x14ac:dyDescent="0.25">
      <c r="B37" s="39" t="s">
        <v>479</v>
      </c>
      <c r="C37" s="187">
        <v>1849</v>
      </c>
      <c r="D37" s="187">
        <v>161</v>
      </c>
      <c r="E37" s="333"/>
      <c r="F37" s="332"/>
      <c r="G37" s="332"/>
      <c r="H37" s="332"/>
      <c r="I37" s="332"/>
      <c r="J37" s="332"/>
      <c r="K37" s="332"/>
      <c r="L37" s="332"/>
      <c r="M37" s="332"/>
      <c r="N37" s="332"/>
      <c r="O37" s="332"/>
      <c r="P37" s="332"/>
      <c r="Q37" s="334"/>
      <c r="R37" s="25"/>
    </row>
    <row r="38" spans="2:18" ht="37.5" customHeight="1" x14ac:dyDescent="0.25">
      <c r="B38" s="39" t="s">
        <v>480</v>
      </c>
      <c r="C38" s="187">
        <v>4829</v>
      </c>
      <c r="D38" s="187">
        <v>2634</v>
      </c>
      <c r="E38" s="333"/>
      <c r="F38" s="332"/>
      <c r="G38" s="332"/>
      <c r="H38" s="332"/>
      <c r="I38" s="332"/>
      <c r="J38" s="332"/>
      <c r="K38" s="332"/>
      <c r="L38" s="332"/>
      <c r="M38" s="332"/>
      <c r="N38" s="332"/>
      <c r="O38" s="332"/>
      <c r="P38" s="332"/>
      <c r="Q38" s="334"/>
      <c r="R38" s="25"/>
    </row>
    <row r="39" spans="2:18" ht="36.950000000000003" customHeight="1" x14ac:dyDescent="0.25">
      <c r="B39" s="39" t="s">
        <v>481</v>
      </c>
      <c r="C39" s="187">
        <v>1775</v>
      </c>
      <c r="D39" s="187">
        <v>946</v>
      </c>
      <c r="E39" s="333"/>
      <c r="F39" s="332"/>
      <c r="G39" s="332"/>
      <c r="H39" s="332"/>
      <c r="I39" s="332"/>
      <c r="J39" s="332"/>
      <c r="K39" s="332"/>
      <c r="L39" s="332"/>
      <c r="M39" s="332"/>
      <c r="N39" s="332"/>
      <c r="O39" s="332"/>
      <c r="P39" s="332"/>
      <c r="Q39" s="334"/>
      <c r="R39" s="25"/>
    </row>
    <row r="40" spans="2:18" ht="36.950000000000003" customHeight="1" x14ac:dyDescent="0.25">
      <c r="B40" s="39" t="s">
        <v>482</v>
      </c>
      <c r="C40" s="187">
        <v>10570</v>
      </c>
      <c r="D40" s="187">
        <v>3616</v>
      </c>
      <c r="E40" s="335"/>
      <c r="F40" s="336"/>
      <c r="G40" s="336"/>
      <c r="H40" s="336"/>
      <c r="I40" s="336"/>
      <c r="J40" s="336"/>
      <c r="K40" s="336"/>
      <c r="L40" s="336"/>
      <c r="M40" s="336"/>
      <c r="N40" s="336"/>
      <c r="O40" s="336"/>
      <c r="P40" s="336"/>
      <c r="Q40" s="337"/>
      <c r="R40" s="25"/>
    </row>
    <row r="42" spans="2:18" x14ac:dyDescent="0.25">
      <c r="B42" s="36" t="s">
        <v>389</v>
      </c>
      <c r="C42" s="328" t="s">
        <v>17</v>
      </c>
      <c r="D42" s="329"/>
      <c r="E42" s="23"/>
      <c r="F42" s="23"/>
    </row>
    <row r="43" spans="2:18" x14ac:dyDescent="0.25">
      <c r="B43" s="43"/>
      <c r="C43" s="46" t="s">
        <v>380</v>
      </c>
      <c r="D43" s="47" t="s">
        <v>381</v>
      </c>
      <c r="E43" s="23"/>
      <c r="F43" s="23"/>
    </row>
    <row r="44" spans="2:18" ht="36" x14ac:dyDescent="0.25">
      <c r="B44" s="273" t="s">
        <v>390</v>
      </c>
      <c r="C44" s="189">
        <v>0.35</v>
      </c>
      <c r="D44" s="189">
        <v>0.65</v>
      </c>
      <c r="E44" s="27" t="s">
        <v>445</v>
      </c>
      <c r="F44" s="57"/>
      <c r="G44" s="57"/>
      <c r="H44" s="57"/>
    </row>
    <row r="45" spans="2:18" x14ac:dyDescent="0.25">
      <c r="E45" s="285"/>
      <c r="F45" s="23"/>
    </row>
    <row r="46" spans="2:18" x14ac:dyDescent="0.25">
      <c r="E46" s="23"/>
      <c r="F46" s="23"/>
    </row>
    <row r="47" spans="2:18" x14ac:dyDescent="0.25">
      <c r="E47" s="23"/>
      <c r="F47" s="23"/>
    </row>
  </sheetData>
  <sheetProtection selectLockedCells="1"/>
  <mergeCells count="9">
    <mergeCell ref="C42:D42"/>
    <mergeCell ref="E30:Q40"/>
    <mergeCell ref="C28:Q28"/>
    <mergeCell ref="C8:Q8"/>
    <mergeCell ref="C14:Q14"/>
    <mergeCell ref="C23:Q23"/>
    <mergeCell ref="C26:Q26"/>
    <mergeCell ref="E18:Q22"/>
    <mergeCell ref="C11:Q11"/>
  </mergeCells>
  <dataValidations count="3">
    <dataValidation type="decimal" allowBlank="1" showInputMessage="1" showErrorMessage="1" sqref="C44:D44 C21:D22">
      <formula1>0</formula1>
      <formula2>1</formula2>
    </dataValidation>
    <dataValidation type="whole" allowBlank="1" showInputMessage="1" showErrorMessage="1" sqref="C24:E25 G24:P25 C9:E10 G9:P10 C12:E13 G12:P13 C15:E17 D20 G27:P27 C31:D40 C27:E27 C18:C20 D18 G15:H17 J15:P17 I15 I17">
      <formula1>0</formula1>
      <formula2>1000000000000</formula2>
    </dataValidation>
    <dataValidation type="decimal" allowBlank="1" showInputMessage="1" showErrorMessage="1" sqref="C29:E29 G29:P29 C30:D30">
      <formula1>0</formula1>
      <formula2>1000000000000</formula2>
    </dataValidation>
  </dataValidations>
  <pageMargins left="0.39370078740157483" right="0.39370078740157483" top="0.39370078740157483" bottom="0.39370078740157483" header="0.31496062992125984" footer="0.31496062992125984"/>
  <pageSetup paperSize="9" scale="39"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T40"/>
  <sheetViews>
    <sheetView topLeftCell="A4" zoomScale="90" zoomScaleNormal="90" workbookViewId="0">
      <pane xSplit="2" ySplit="5" topLeftCell="C9" activePane="bottomRight" state="frozen"/>
      <selection activeCell="D17" sqref="D17"/>
      <selection pane="topRight" activeCell="D17" sqref="D17"/>
      <selection pane="bottomLeft" activeCell="D17" sqref="D17"/>
      <selection pane="bottomRight" activeCell="D22" sqref="D22"/>
    </sheetView>
  </sheetViews>
  <sheetFormatPr defaultColWidth="9.140625" defaultRowHeight="15" x14ac:dyDescent="0.25"/>
  <cols>
    <col min="1" max="1" width="4.140625" style="23" customWidth="1"/>
    <col min="2" max="2" width="41.42578125" style="44" customWidth="1"/>
    <col min="3" max="3" width="15.140625" style="44" customWidth="1"/>
    <col min="4" max="4" width="15.140625" style="23" customWidth="1"/>
    <col min="5" max="5" width="15.140625" style="51" customWidth="1"/>
    <col min="6" max="6" width="2" style="51" customWidth="1"/>
    <col min="7" max="10" width="15.140625" style="23" customWidth="1"/>
    <col min="11" max="12" width="15.28515625" style="23" customWidth="1"/>
    <col min="13" max="13" width="15.140625" style="23" customWidth="1"/>
    <col min="14" max="14" width="17.140625" style="23" customWidth="1"/>
    <col min="15" max="15" width="15.140625" style="23" customWidth="1"/>
    <col min="16" max="16" width="20.5703125" style="23" customWidth="1"/>
    <col min="17" max="17" width="15.140625" style="23" customWidth="1"/>
    <col min="18" max="18" width="79.140625" style="23" customWidth="1"/>
    <col min="19" max="16384" width="9.140625" style="23"/>
  </cols>
  <sheetData>
    <row r="1" spans="2:20" ht="18.75" x14ac:dyDescent="0.25">
      <c r="B1" s="33"/>
    </row>
    <row r="2" spans="2:20" ht="18.75" x14ac:dyDescent="0.25">
      <c r="B2" s="33"/>
    </row>
    <row r="4" spans="2:20" ht="28.5" x14ac:dyDescent="0.25">
      <c r="B4" s="34" t="s">
        <v>51</v>
      </c>
    </row>
    <row r="5" spans="2:20" ht="21" x14ac:dyDescent="0.25">
      <c r="B5" s="35" t="s">
        <v>264</v>
      </c>
      <c r="C5" s="51"/>
      <c r="D5" s="51"/>
    </row>
    <row r="7" spans="2:20" ht="56.25" customHeight="1" x14ac:dyDescent="0.25">
      <c r="B7" s="9" t="s">
        <v>467</v>
      </c>
      <c r="C7" s="21" t="s">
        <v>16</v>
      </c>
      <c r="D7" s="21" t="s">
        <v>17</v>
      </c>
      <c r="E7" s="21" t="s">
        <v>60</v>
      </c>
      <c r="F7" s="18"/>
      <c r="G7" s="21" t="s">
        <v>18</v>
      </c>
      <c r="H7" s="21" t="s">
        <v>19</v>
      </c>
      <c r="I7" s="21" t="s">
        <v>20</v>
      </c>
      <c r="J7" s="21" t="s">
        <v>21</v>
      </c>
      <c r="K7" s="21" t="s">
        <v>22</v>
      </c>
      <c r="L7" s="21" t="s">
        <v>23</v>
      </c>
      <c r="M7" s="21" t="s">
        <v>24</v>
      </c>
      <c r="N7" s="21" t="s">
        <v>25</v>
      </c>
      <c r="O7" s="21" t="s">
        <v>281</v>
      </c>
      <c r="P7" s="21" t="s">
        <v>270</v>
      </c>
      <c r="Q7" s="21" t="s">
        <v>112</v>
      </c>
      <c r="R7" s="50" t="s">
        <v>171</v>
      </c>
    </row>
    <row r="8" spans="2:20" ht="27.75" customHeight="1" x14ac:dyDescent="0.25">
      <c r="B8" s="196" t="s">
        <v>67</v>
      </c>
      <c r="C8" s="338"/>
      <c r="D8" s="338"/>
      <c r="E8" s="338"/>
      <c r="F8" s="338"/>
      <c r="G8" s="338"/>
      <c r="H8" s="338"/>
      <c r="I8" s="338"/>
      <c r="J8" s="338"/>
      <c r="K8" s="338"/>
      <c r="L8" s="338"/>
      <c r="M8" s="338"/>
      <c r="N8" s="338"/>
      <c r="O8" s="338"/>
      <c r="P8" s="338"/>
      <c r="Q8" s="338"/>
      <c r="R8" s="28" t="s">
        <v>465</v>
      </c>
    </row>
    <row r="9" spans="2:20" x14ac:dyDescent="0.25">
      <c r="B9" s="197" t="s">
        <v>68</v>
      </c>
      <c r="C9" s="60">
        <v>26</v>
      </c>
      <c r="D9" s="60">
        <v>16.399999999999999</v>
      </c>
      <c r="E9" s="60">
        <v>0</v>
      </c>
      <c r="F9" s="48"/>
      <c r="G9" s="60">
        <v>0</v>
      </c>
      <c r="H9" s="60">
        <v>0</v>
      </c>
      <c r="I9" s="60">
        <v>20.400000000000002</v>
      </c>
      <c r="J9" s="60">
        <v>52.4</v>
      </c>
      <c r="K9" s="60">
        <v>0</v>
      </c>
      <c r="L9" s="60">
        <v>12.399999999999999</v>
      </c>
      <c r="M9" s="60">
        <v>22.73</v>
      </c>
      <c r="N9" s="60">
        <v>0</v>
      </c>
      <c r="O9" s="60">
        <v>4.87</v>
      </c>
      <c r="P9" s="60">
        <v>0</v>
      </c>
      <c r="Q9" s="52">
        <f>SUM(C9:E9,G9:P9)</f>
        <v>155.19999999999999</v>
      </c>
    </row>
    <row r="10" spans="2:20" x14ac:dyDescent="0.25">
      <c r="B10" s="197" t="s">
        <v>69</v>
      </c>
      <c r="C10" s="60">
        <v>6.27</v>
      </c>
      <c r="D10" s="60">
        <v>3.19</v>
      </c>
      <c r="E10" s="60">
        <v>0</v>
      </c>
      <c r="F10" s="48"/>
      <c r="G10" s="60">
        <v>0</v>
      </c>
      <c r="H10" s="60">
        <v>0</v>
      </c>
      <c r="I10" s="60">
        <v>3.19</v>
      </c>
      <c r="J10" s="60">
        <v>15.100000000000001</v>
      </c>
      <c r="K10" s="60">
        <v>0</v>
      </c>
      <c r="L10" s="60">
        <v>4.1900000000000004</v>
      </c>
      <c r="M10" s="60">
        <v>4</v>
      </c>
      <c r="N10" s="60">
        <v>0</v>
      </c>
      <c r="O10" s="60">
        <v>1</v>
      </c>
      <c r="P10" s="60">
        <v>0</v>
      </c>
      <c r="Q10" s="52">
        <f>SUM(C10:E10,G10:P10)</f>
        <v>36.94</v>
      </c>
    </row>
    <row r="11" spans="2:20" x14ac:dyDescent="0.25">
      <c r="B11" s="197" t="s">
        <v>70</v>
      </c>
      <c r="C11" s="60">
        <v>3</v>
      </c>
      <c r="D11" s="60">
        <v>2</v>
      </c>
      <c r="E11" s="60">
        <v>0</v>
      </c>
      <c r="F11" s="48"/>
      <c r="G11" s="60">
        <v>0</v>
      </c>
      <c r="H11" s="60">
        <v>0</v>
      </c>
      <c r="I11" s="60">
        <v>2</v>
      </c>
      <c r="J11" s="60">
        <v>5</v>
      </c>
      <c r="K11" s="60">
        <v>0</v>
      </c>
      <c r="L11" s="60">
        <v>1</v>
      </c>
      <c r="M11" s="60">
        <v>4</v>
      </c>
      <c r="N11" s="60">
        <v>0</v>
      </c>
      <c r="O11" s="60">
        <v>1</v>
      </c>
      <c r="P11" s="60">
        <v>0</v>
      </c>
      <c r="Q11" s="52">
        <f t="shared" ref="Q11:Q12" si="0">SUM(C11:E11,G11:P11)</f>
        <v>18</v>
      </c>
    </row>
    <row r="12" spans="2:20" x14ac:dyDescent="0.25">
      <c r="B12" s="197" t="s">
        <v>71</v>
      </c>
      <c r="C12" s="60">
        <v>0</v>
      </c>
      <c r="D12" s="60">
        <v>0</v>
      </c>
      <c r="E12" s="60">
        <v>0</v>
      </c>
      <c r="F12" s="48"/>
      <c r="G12" s="60">
        <v>0</v>
      </c>
      <c r="H12" s="60">
        <v>0</v>
      </c>
      <c r="I12" s="60">
        <v>0</v>
      </c>
      <c r="J12" s="60">
        <v>0</v>
      </c>
      <c r="K12" s="60">
        <v>0</v>
      </c>
      <c r="L12" s="60">
        <v>0</v>
      </c>
      <c r="M12" s="60">
        <v>0</v>
      </c>
      <c r="N12" s="60">
        <v>0</v>
      </c>
      <c r="O12" s="60">
        <v>0</v>
      </c>
      <c r="P12" s="60">
        <v>0</v>
      </c>
      <c r="Q12" s="52">
        <f t="shared" si="0"/>
        <v>0</v>
      </c>
    </row>
    <row r="13" spans="2:20" x14ac:dyDescent="0.25">
      <c r="B13" s="198" t="s">
        <v>72</v>
      </c>
      <c r="C13" s="52">
        <f>SUM(C9:C12)</f>
        <v>35.269999999999996</v>
      </c>
      <c r="D13" s="52">
        <f t="shared" ref="D13:E13" si="1">SUM(D9:D12)</f>
        <v>21.59</v>
      </c>
      <c r="E13" s="52">
        <f t="shared" si="1"/>
        <v>0</v>
      </c>
      <c r="F13" s="19"/>
      <c r="G13" s="52">
        <f>SUM(G9:G12)</f>
        <v>0</v>
      </c>
      <c r="H13" s="52">
        <f t="shared" ref="H13:O13" si="2">SUM(H9:H12)</f>
        <v>0</v>
      </c>
      <c r="I13" s="52">
        <f t="shared" si="2"/>
        <v>25.590000000000003</v>
      </c>
      <c r="J13" s="52">
        <f t="shared" si="2"/>
        <v>72.5</v>
      </c>
      <c r="K13" s="52">
        <f t="shared" si="2"/>
        <v>0</v>
      </c>
      <c r="L13" s="52">
        <f t="shared" si="2"/>
        <v>17.59</v>
      </c>
      <c r="M13" s="52">
        <f t="shared" si="2"/>
        <v>30.73</v>
      </c>
      <c r="N13" s="52">
        <f t="shared" si="2"/>
        <v>0</v>
      </c>
      <c r="O13" s="52">
        <f t="shared" si="2"/>
        <v>6.87</v>
      </c>
      <c r="P13" s="52">
        <f>SUM(P9:P12)</f>
        <v>0</v>
      </c>
      <c r="Q13" s="52">
        <f>SUM(C13:E13,G13:P13)</f>
        <v>210.14</v>
      </c>
    </row>
    <row r="14" spans="2:20" x14ac:dyDescent="0.25">
      <c r="B14" s="197" t="s">
        <v>73</v>
      </c>
      <c r="C14" s="61">
        <v>0</v>
      </c>
      <c r="D14" s="61">
        <v>0</v>
      </c>
      <c r="E14" s="61">
        <v>0</v>
      </c>
      <c r="F14" s="199"/>
      <c r="G14" s="61">
        <v>0</v>
      </c>
      <c r="H14" s="61">
        <v>0</v>
      </c>
      <c r="I14" s="61">
        <v>0</v>
      </c>
      <c r="J14" s="61">
        <v>0</v>
      </c>
      <c r="K14" s="61">
        <v>0</v>
      </c>
      <c r="L14" s="61">
        <v>0</v>
      </c>
      <c r="M14" s="61">
        <v>0</v>
      </c>
      <c r="N14" s="61">
        <v>0</v>
      </c>
      <c r="O14" s="61">
        <v>0</v>
      </c>
      <c r="P14" s="61">
        <v>0</v>
      </c>
      <c r="Q14" s="52">
        <f t="shared" ref="Q14:Q28" si="3">SUM(C14:E14,G14:P14)</f>
        <v>0</v>
      </c>
    </row>
    <row r="15" spans="2:20" ht="24" x14ac:dyDescent="0.25">
      <c r="B15" s="67" t="s">
        <v>74</v>
      </c>
      <c r="C15" s="61">
        <v>32.630000000000003</v>
      </c>
      <c r="D15" s="61">
        <v>30.11</v>
      </c>
      <c r="E15" s="61">
        <v>0</v>
      </c>
      <c r="F15" s="199"/>
      <c r="G15" s="61">
        <v>0</v>
      </c>
      <c r="H15" s="61">
        <v>0</v>
      </c>
      <c r="I15" s="61">
        <v>34.200000000000003</v>
      </c>
      <c r="J15" s="61">
        <v>79.89</v>
      </c>
      <c r="K15" s="61">
        <v>0</v>
      </c>
      <c r="L15" s="61">
        <v>24.89</v>
      </c>
      <c r="M15" s="61">
        <v>68.47</v>
      </c>
      <c r="N15" s="61">
        <v>0</v>
      </c>
      <c r="O15" s="61">
        <v>4.4000000000000004</v>
      </c>
      <c r="P15" s="61">
        <v>0</v>
      </c>
      <c r="Q15" s="52">
        <f t="shared" si="3"/>
        <v>274.58999999999992</v>
      </c>
      <c r="R15" s="123" t="s">
        <v>176</v>
      </c>
      <c r="S15" s="54"/>
    </row>
    <row r="16" spans="2:20" x14ac:dyDescent="0.25">
      <c r="B16" s="64" t="s">
        <v>75</v>
      </c>
      <c r="C16" s="61">
        <v>0</v>
      </c>
      <c r="D16" s="61">
        <v>0</v>
      </c>
      <c r="E16" s="61">
        <v>0</v>
      </c>
      <c r="F16" s="199"/>
      <c r="G16" s="61">
        <v>0</v>
      </c>
      <c r="H16" s="61">
        <v>0</v>
      </c>
      <c r="I16" s="61">
        <v>0</v>
      </c>
      <c r="J16" s="61">
        <v>0</v>
      </c>
      <c r="K16" s="61">
        <v>0</v>
      </c>
      <c r="L16" s="61">
        <v>0</v>
      </c>
      <c r="M16" s="61">
        <v>0</v>
      </c>
      <c r="N16" s="61">
        <v>0</v>
      </c>
      <c r="O16" s="61">
        <v>0</v>
      </c>
      <c r="P16" s="61">
        <v>0</v>
      </c>
      <c r="Q16" s="52">
        <f t="shared" si="3"/>
        <v>0</v>
      </c>
      <c r="R16" s="123" t="s">
        <v>177</v>
      </c>
      <c r="S16" s="54"/>
      <c r="T16" s="54"/>
    </row>
    <row r="17" spans="1:19" ht="24" x14ac:dyDescent="0.25">
      <c r="B17" s="67" t="s">
        <v>76</v>
      </c>
      <c r="C17" s="61">
        <v>0</v>
      </c>
      <c r="D17" s="61">
        <v>0</v>
      </c>
      <c r="E17" s="61">
        <v>0</v>
      </c>
      <c r="F17" s="199"/>
      <c r="G17" s="61">
        <v>0</v>
      </c>
      <c r="H17" s="61">
        <v>0</v>
      </c>
      <c r="I17" s="61">
        <v>0</v>
      </c>
      <c r="J17" s="61">
        <v>0</v>
      </c>
      <c r="K17" s="61">
        <v>0</v>
      </c>
      <c r="L17" s="61">
        <v>0</v>
      </c>
      <c r="M17" s="61">
        <v>0</v>
      </c>
      <c r="N17" s="61">
        <v>0</v>
      </c>
      <c r="O17" s="61">
        <v>0</v>
      </c>
      <c r="P17" s="61">
        <v>0</v>
      </c>
      <c r="Q17" s="52">
        <f t="shared" si="3"/>
        <v>0</v>
      </c>
      <c r="S17" s="54"/>
    </row>
    <row r="18" spans="1:19" x14ac:dyDescent="0.25">
      <c r="B18" s="64" t="s">
        <v>77</v>
      </c>
      <c r="C18" s="60">
        <v>4.37</v>
      </c>
      <c r="D18" s="60">
        <v>1.02</v>
      </c>
      <c r="E18" s="60">
        <v>0</v>
      </c>
      <c r="F18" s="48"/>
      <c r="G18" s="60">
        <v>0</v>
      </c>
      <c r="H18" s="60">
        <v>0</v>
      </c>
      <c r="I18" s="60">
        <v>4.2</v>
      </c>
      <c r="J18" s="60">
        <v>5.75</v>
      </c>
      <c r="K18" s="60">
        <v>0</v>
      </c>
      <c r="L18" s="60">
        <v>1.69</v>
      </c>
      <c r="M18" s="60">
        <v>0</v>
      </c>
      <c r="N18" s="60">
        <v>0</v>
      </c>
      <c r="O18" s="60">
        <v>0</v>
      </c>
      <c r="P18" s="60">
        <v>0</v>
      </c>
      <c r="Q18" s="52">
        <f t="shared" si="3"/>
        <v>17.03</v>
      </c>
      <c r="S18" s="54"/>
    </row>
    <row r="19" spans="1:19" x14ac:dyDescent="0.25">
      <c r="B19" s="64" t="s">
        <v>78</v>
      </c>
      <c r="C19" s="60">
        <v>1.8900000000000001</v>
      </c>
      <c r="D19" s="60">
        <v>0.19</v>
      </c>
      <c r="E19" s="60">
        <v>0</v>
      </c>
      <c r="F19" s="48"/>
      <c r="G19" s="60">
        <v>0</v>
      </c>
      <c r="H19" s="60">
        <v>0</v>
      </c>
      <c r="I19" s="60">
        <v>2.39</v>
      </c>
      <c r="J19" s="60">
        <v>3.0999999999999996</v>
      </c>
      <c r="K19" s="60">
        <v>0</v>
      </c>
      <c r="L19" s="60">
        <v>1.19</v>
      </c>
      <c r="M19" s="60">
        <v>0</v>
      </c>
      <c r="N19" s="60">
        <v>0</v>
      </c>
      <c r="O19" s="60">
        <v>0</v>
      </c>
      <c r="P19" s="60">
        <v>0</v>
      </c>
      <c r="Q19" s="52">
        <f t="shared" si="3"/>
        <v>8.76</v>
      </c>
      <c r="S19" s="54"/>
    </row>
    <row r="20" spans="1:19" x14ac:dyDescent="0.25">
      <c r="B20" s="64" t="s">
        <v>79</v>
      </c>
      <c r="C20" s="61">
        <v>2.7199999999999998</v>
      </c>
      <c r="D20" s="61">
        <v>0</v>
      </c>
      <c r="E20" s="61">
        <v>0</v>
      </c>
      <c r="F20" s="199"/>
      <c r="G20" s="61">
        <v>0</v>
      </c>
      <c r="H20" s="61">
        <v>0</v>
      </c>
      <c r="I20" s="61">
        <v>1</v>
      </c>
      <c r="J20" s="61">
        <v>2</v>
      </c>
      <c r="K20" s="61">
        <v>0</v>
      </c>
      <c r="L20" s="61">
        <v>0</v>
      </c>
      <c r="M20" s="61">
        <v>0</v>
      </c>
      <c r="N20" s="61">
        <v>0</v>
      </c>
      <c r="O20" s="61">
        <v>0</v>
      </c>
      <c r="P20" s="61">
        <v>0</v>
      </c>
      <c r="Q20" s="52">
        <f t="shared" si="3"/>
        <v>5.72</v>
      </c>
    </row>
    <row r="21" spans="1:19" x14ac:dyDescent="0.25">
      <c r="B21" s="64" t="s">
        <v>80</v>
      </c>
      <c r="C21" s="61">
        <v>3.0000000000000004</v>
      </c>
      <c r="D21" s="61">
        <v>1.47</v>
      </c>
      <c r="E21" s="61">
        <v>0</v>
      </c>
      <c r="F21" s="199"/>
      <c r="G21" s="61">
        <v>0</v>
      </c>
      <c r="H21" s="61">
        <v>0</v>
      </c>
      <c r="I21" s="61">
        <v>0.56999999999999995</v>
      </c>
      <c r="J21" s="61">
        <v>2.65</v>
      </c>
      <c r="K21" s="61">
        <v>0</v>
      </c>
      <c r="L21" s="61">
        <v>0.41</v>
      </c>
      <c r="M21" s="61">
        <v>2.0699999999999998</v>
      </c>
      <c r="N21" s="61">
        <v>0</v>
      </c>
      <c r="O21" s="61">
        <v>0</v>
      </c>
      <c r="P21" s="61">
        <v>0</v>
      </c>
      <c r="Q21" s="52">
        <f t="shared" si="3"/>
        <v>10.170000000000002</v>
      </c>
    </row>
    <row r="22" spans="1:19" ht="24" x14ac:dyDescent="0.25">
      <c r="B22" s="67" t="s">
        <v>81</v>
      </c>
      <c r="C22" s="61">
        <v>5.28</v>
      </c>
      <c r="D22" s="61">
        <v>1.97</v>
      </c>
      <c r="E22" s="61">
        <v>0</v>
      </c>
      <c r="F22" s="199"/>
      <c r="G22" s="61">
        <v>0</v>
      </c>
      <c r="H22" s="61">
        <v>0</v>
      </c>
      <c r="I22" s="61">
        <v>0</v>
      </c>
      <c r="J22" s="61">
        <v>2.9</v>
      </c>
      <c r="K22" s="61">
        <v>0</v>
      </c>
      <c r="L22" s="61">
        <v>0</v>
      </c>
      <c r="M22" s="61">
        <v>2.95</v>
      </c>
      <c r="N22" s="61">
        <v>0</v>
      </c>
      <c r="O22" s="61">
        <v>0</v>
      </c>
      <c r="P22" s="61">
        <v>0</v>
      </c>
      <c r="Q22" s="52">
        <f t="shared" si="3"/>
        <v>13.100000000000001</v>
      </c>
    </row>
    <row r="23" spans="1:19" x14ac:dyDescent="0.25">
      <c r="B23" s="64" t="s">
        <v>82</v>
      </c>
      <c r="C23" s="61">
        <v>0.45</v>
      </c>
      <c r="D23" s="61">
        <v>0</v>
      </c>
      <c r="E23" s="61">
        <v>0</v>
      </c>
      <c r="F23" s="199"/>
      <c r="G23" s="61">
        <v>0</v>
      </c>
      <c r="H23" s="61">
        <v>0</v>
      </c>
      <c r="I23" s="61">
        <v>0</v>
      </c>
      <c r="J23" s="61">
        <v>0</v>
      </c>
      <c r="K23" s="61">
        <v>0</v>
      </c>
      <c r="L23" s="61">
        <v>0</v>
      </c>
      <c r="M23" s="61">
        <v>0</v>
      </c>
      <c r="N23" s="61">
        <v>0</v>
      </c>
      <c r="O23" s="61">
        <v>0</v>
      </c>
      <c r="P23" s="61">
        <v>0</v>
      </c>
      <c r="Q23" s="52">
        <f t="shared" si="3"/>
        <v>0.45</v>
      </c>
    </row>
    <row r="24" spans="1:19" x14ac:dyDescent="0.25">
      <c r="B24" s="197" t="s">
        <v>83</v>
      </c>
      <c r="C24" s="60">
        <v>0</v>
      </c>
      <c r="D24" s="60">
        <v>0</v>
      </c>
      <c r="E24" s="60">
        <v>0</v>
      </c>
      <c r="F24" s="48"/>
      <c r="G24" s="60">
        <v>0</v>
      </c>
      <c r="H24" s="60">
        <v>0</v>
      </c>
      <c r="I24" s="60">
        <v>0</v>
      </c>
      <c r="J24" s="60">
        <v>0</v>
      </c>
      <c r="K24" s="60">
        <v>0</v>
      </c>
      <c r="L24" s="60">
        <v>0</v>
      </c>
      <c r="M24" s="60">
        <v>0</v>
      </c>
      <c r="N24" s="60">
        <v>0</v>
      </c>
      <c r="O24" s="60">
        <v>0</v>
      </c>
      <c r="P24" s="60">
        <v>0</v>
      </c>
      <c r="Q24" s="52">
        <f t="shared" si="3"/>
        <v>0</v>
      </c>
    </row>
    <row r="25" spans="1:19" x14ac:dyDescent="0.25">
      <c r="B25" s="64" t="s">
        <v>84</v>
      </c>
      <c r="C25" s="61">
        <v>0</v>
      </c>
      <c r="D25" s="61">
        <v>0</v>
      </c>
      <c r="E25" s="60">
        <v>0</v>
      </c>
      <c r="F25" s="48"/>
      <c r="G25" s="60">
        <v>0</v>
      </c>
      <c r="H25" s="60">
        <v>0</v>
      </c>
      <c r="I25" s="60">
        <v>2.2999999999999998</v>
      </c>
      <c r="J25" s="60">
        <v>0</v>
      </c>
      <c r="K25" s="60">
        <v>0</v>
      </c>
      <c r="L25" s="60">
        <v>0</v>
      </c>
      <c r="M25" s="60">
        <v>0</v>
      </c>
      <c r="N25" s="60">
        <v>0</v>
      </c>
      <c r="O25" s="60">
        <v>0</v>
      </c>
      <c r="P25" s="60">
        <v>0</v>
      </c>
      <c r="Q25" s="52">
        <f t="shared" si="3"/>
        <v>2.2999999999999998</v>
      </c>
    </row>
    <row r="26" spans="1:19" x14ac:dyDescent="0.25">
      <c r="B26" s="64" t="s">
        <v>2</v>
      </c>
      <c r="C26" s="60">
        <v>1.72</v>
      </c>
      <c r="D26" s="60">
        <v>2.13</v>
      </c>
      <c r="E26" s="60">
        <v>0</v>
      </c>
      <c r="F26" s="48"/>
      <c r="G26" s="60">
        <v>0</v>
      </c>
      <c r="H26" s="60">
        <v>0</v>
      </c>
      <c r="I26" s="60">
        <v>0.09</v>
      </c>
      <c r="J26" s="60">
        <v>3.42</v>
      </c>
      <c r="K26" s="60">
        <v>0</v>
      </c>
      <c r="L26" s="60">
        <v>2.13</v>
      </c>
      <c r="M26" s="60">
        <v>0</v>
      </c>
      <c r="N26" s="60">
        <v>0</v>
      </c>
      <c r="O26" s="60">
        <v>0</v>
      </c>
      <c r="P26" s="60">
        <v>0</v>
      </c>
      <c r="Q26" s="52">
        <f t="shared" si="3"/>
        <v>9.4899999999999984</v>
      </c>
    </row>
    <row r="27" spans="1:19" x14ac:dyDescent="0.25">
      <c r="B27" s="197" t="s">
        <v>85</v>
      </c>
      <c r="C27" s="61">
        <v>6.38</v>
      </c>
      <c r="D27" s="61">
        <v>5.81</v>
      </c>
      <c r="E27" s="60">
        <v>0</v>
      </c>
      <c r="F27" s="48"/>
      <c r="G27" s="60">
        <v>0</v>
      </c>
      <c r="H27" s="60">
        <v>0</v>
      </c>
      <c r="I27" s="60">
        <v>8.39</v>
      </c>
      <c r="J27" s="60">
        <v>22.49</v>
      </c>
      <c r="K27" s="60">
        <v>0</v>
      </c>
      <c r="L27" s="60">
        <v>2.9</v>
      </c>
      <c r="M27" s="60">
        <v>4.5999999999999996</v>
      </c>
      <c r="N27" s="60">
        <v>0</v>
      </c>
      <c r="O27" s="60">
        <v>0</v>
      </c>
      <c r="P27" s="60">
        <v>0</v>
      </c>
      <c r="Q27" s="52">
        <f t="shared" si="3"/>
        <v>50.569999999999993</v>
      </c>
    </row>
    <row r="28" spans="1:19" x14ac:dyDescent="0.25">
      <c r="B28" s="197" t="s">
        <v>86</v>
      </c>
      <c r="C28" s="61">
        <v>0.76</v>
      </c>
      <c r="D28" s="61">
        <v>0.65</v>
      </c>
      <c r="E28" s="60">
        <v>0</v>
      </c>
      <c r="F28" s="48"/>
      <c r="G28" s="60">
        <v>0</v>
      </c>
      <c r="H28" s="60">
        <v>0</v>
      </c>
      <c r="I28" s="60">
        <v>0.11</v>
      </c>
      <c r="J28" s="60">
        <v>13.85</v>
      </c>
      <c r="K28" s="60">
        <v>0</v>
      </c>
      <c r="L28" s="60">
        <v>0.11</v>
      </c>
      <c r="M28" s="60">
        <v>0.81</v>
      </c>
      <c r="N28" s="60">
        <v>0</v>
      </c>
      <c r="O28" s="60">
        <v>0</v>
      </c>
      <c r="P28" s="60">
        <v>0</v>
      </c>
      <c r="Q28" s="52">
        <f t="shared" si="3"/>
        <v>16.29</v>
      </c>
      <c r="R28" s="123" t="s">
        <v>448</v>
      </c>
    </row>
    <row r="29" spans="1:19" x14ac:dyDescent="0.25">
      <c r="B29" s="200" t="s">
        <v>271</v>
      </c>
      <c r="C29" s="56">
        <f>SUM(C13:C28)</f>
        <v>94.470000000000013</v>
      </c>
      <c r="D29" s="56">
        <f t="shared" ref="D29:E29" si="4">SUM(D13:D28)</f>
        <v>64.940000000000012</v>
      </c>
      <c r="E29" s="56">
        <f t="shared" si="4"/>
        <v>0</v>
      </c>
      <c r="F29" s="19"/>
      <c r="G29" s="52">
        <f>SUM(G13:G28)</f>
        <v>0</v>
      </c>
      <c r="H29" s="52">
        <f t="shared" ref="H29:O29" si="5">SUM(H13:H28)</f>
        <v>0</v>
      </c>
      <c r="I29" s="52">
        <f t="shared" si="5"/>
        <v>78.84</v>
      </c>
      <c r="J29" s="52">
        <f t="shared" si="5"/>
        <v>208.54999999999998</v>
      </c>
      <c r="K29" s="52">
        <f t="shared" si="5"/>
        <v>0</v>
      </c>
      <c r="L29" s="52">
        <f t="shared" si="5"/>
        <v>50.91</v>
      </c>
      <c r="M29" s="52">
        <f t="shared" si="5"/>
        <v>109.63</v>
      </c>
      <c r="N29" s="52">
        <f t="shared" si="5"/>
        <v>0</v>
      </c>
      <c r="O29" s="52">
        <f t="shared" si="5"/>
        <v>11.27</v>
      </c>
      <c r="P29" s="52">
        <f>SUM(P13:P28)</f>
        <v>0</v>
      </c>
      <c r="Q29" s="52">
        <f>SUM(C29:E29,G29:P29)</f>
        <v>618.61</v>
      </c>
    </row>
    <row r="30" spans="1:19" s="57" customFormat="1" x14ac:dyDescent="0.25">
      <c r="B30" s="201"/>
      <c r="C30" s="202"/>
      <c r="D30" s="202"/>
      <c r="E30" s="202"/>
      <c r="F30" s="202"/>
      <c r="G30" s="202"/>
      <c r="H30" s="202"/>
      <c r="I30" s="202"/>
      <c r="J30" s="202"/>
      <c r="K30" s="202"/>
      <c r="L30" s="202"/>
      <c r="M30" s="202"/>
      <c r="N30" s="202"/>
      <c r="O30" s="202"/>
      <c r="P30" s="202"/>
      <c r="Q30" s="202"/>
    </row>
    <row r="31" spans="1:19" s="68" customFormat="1" ht="56.25" customHeight="1" x14ac:dyDescent="0.25">
      <c r="A31" s="23"/>
      <c r="B31" s="9" t="s">
        <v>486</v>
      </c>
      <c r="C31" s="21" t="s">
        <v>16</v>
      </c>
      <c r="D31" s="21" t="s">
        <v>17</v>
      </c>
      <c r="E31" s="21" t="s">
        <v>60</v>
      </c>
      <c r="F31" s="18"/>
      <c r="G31" s="21" t="s">
        <v>18</v>
      </c>
      <c r="H31" s="21" t="s">
        <v>19</v>
      </c>
      <c r="I31" s="21" t="s">
        <v>20</v>
      </c>
      <c r="J31" s="21" t="s">
        <v>21</v>
      </c>
      <c r="K31" s="21" t="s">
        <v>22</v>
      </c>
      <c r="L31" s="21" t="s">
        <v>23</v>
      </c>
      <c r="M31" s="21" t="s">
        <v>24</v>
      </c>
      <c r="N31" s="21" t="s">
        <v>25</v>
      </c>
      <c r="O31" s="21" t="s">
        <v>281</v>
      </c>
      <c r="P31" s="21" t="s">
        <v>270</v>
      </c>
      <c r="Q31" s="22" t="s">
        <v>112</v>
      </c>
    </row>
    <row r="32" spans="1:19" x14ac:dyDescent="0.25">
      <c r="B32" s="203" t="s">
        <v>248</v>
      </c>
      <c r="C32" s="189">
        <v>0.14399999999999999</v>
      </c>
      <c r="D32" s="189">
        <v>6.2E-2</v>
      </c>
      <c r="E32" s="189">
        <v>0</v>
      </c>
      <c r="F32" s="204"/>
      <c r="G32" s="189">
        <v>0</v>
      </c>
      <c r="H32" s="189">
        <v>0</v>
      </c>
      <c r="I32" s="189">
        <v>0.10199999999999999</v>
      </c>
      <c r="J32" s="189">
        <v>6.2E-2</v>
      </c>
      <c r="K32" s="189">
        <v>0</v>
      </c>
      <c r="L32" s="189">
        <v>0.13600000000000001</v>
      </c>
      <c r="M32" s="189">
        <v>0.115</v>
      </c>
      <c r="N32" s="189">
        <v>0</v>
      </c>
      <c r="O32" s="189">
        <v>6.0000000000000001E-3</v>
      </c>
      <c r="P32" s="189">
        <v>0</v>
      </c>
      <c r="Q32" s="348"/>
    </row>
    <row r="33" spans="2:19" ht="24" x14ac:dyDescent="0.25">
      <c r="B33" s="203" t="s">
        <v>87</v>
      </c>
      <c r="C33" s="189">
        <v>8.1900000000000001E-2</v>
      </c>
      <c r="D33" s="189">
        <v>6.8900000000000003E-2</v>
      </c>
      <c r="E33" s="189">
        <v>0</v>
      </c>
      <c r="F33" s="205"/>
      <c r="G33" s="189">
        <v>0</v>
      </c>
      <c r="H33" s="189">
        <v>0</v>
      </c>
      <c r="I33" s="189">
        <v>3.9100000000000003E-2</v>
      </c>
      <c r="J33" s="189">
        <v>6.83E-2</v>
      </c>
      <c r="K33" s="189">
        <v>0</v>
      </c>
      <c r="L33" s="189">
        <v>0.15770000000000001</v>
      </c>
      <c r="M33" s="189">
        <v>9.8900000000000002E-2</v>
      </c>
      <c r="N33" s="189">
        <v>0</v>
      </c>
      <c r="O33" s="189">
        <v>0.1172</v>
      </c>
      <c r="P33" s="189">
        <v>0</v>
      </c>
      <c r="Q33" s="349"/>
      <c r="R33" s="206" t="s">
        <v>450</v>
      </c>
    </row>
    <row r="34" spans="2:19" ht="24" x14ac:dyDescent="0.25">
      <c r="B34" s="203" t="s">
        <v>88</v>
      </c>
      <c r="C34" s="189">
        <v>0.12770000000000001</v>
      </c>
      <c r="D34" s="189">
        <v>3.7100000000000001E-2</v>
      </c>
      <c r="E34" s="189">
        <v>0</v>
      </c>
      <c r="F34" s="205"/>
      <c r="G34" s="189">
        <v>0</v>
      </c>
      <c r="H34" s="189">
        <v>0</v>
      </c>
      <c r="I34" s="189">
        <v>6.7299999999999999E-2</v>
      </c>
      <c r="J34" s="189">
        <v>6.7699999999999996E-2</v>
      </c>
      <c r="K34" s="189">
        <v>0</v>
      </c>
      <c r="L34" s="189">
        <v>0.10920000000000001</v>
      </c>
      <c r="M34" s="189">
        <v>0.114</v>
      </c>
      <c r="N34" s="189">
        <v>0</v>
      </c>
      <c r="O34" s="189">
        <v>0</v>
      </c>
      <c r="P34" s="189">
        <v>0</v>
      </c>
      <c r="Q34" s="350"/>
      <c r="R34" s="28" t="s">
        <v>449</v>
      </c>
    </row>
    <row r="35" spans="2:19" x14ac:dyDescent="0.25">
      <c r="B35" s="109" t="s">
        <v>161</v>
      </c>
      <c r="C35" s="213">
        <v>501061.33750000002</v>
      </c>
      <c r="D35" s="213">
        <v>164963.50037500003</v>
      </c>
      <c r="E35" s="213">
        <v>0</v>
      </c>
      <c r="F35" s="207"/>
      <c r="G35" s="213">
        <v>0</v>
      </c>
      <c r="H35" s="213">
        <v>0</v>
      </c>
      <c r="I35" s="213">
        <v>379609.99437500001</v>
      </c>
      <c r="J35" s="213">
        <v>551873.55900000001</v>
      </c>
      <c r="K35" s="213">
        <v>0</v>
      </c>
      <c r="L35" s="213">
        <v>279835.21437500004</v>
      </c>
      <c r="M35" s="213">
        <v>396097.69399999996</v>
      </c>
      <c r="N35" s="213">
        <v>0</v>
      </c>
      <c r="O35" s="213">
        <v>83114.44</v>
      </c>
      <c r="P35" s="213">
        <v>0</v>
      </c>
      <c r="Q35" s="208">
        <f>SUM(C35:E35,G35:P35)</f>
        <v>2356555.7396249999</v>
      </c>
      <c r="R35" s="209"/>
    </row>
    <row r="36" spans="2:19" x14ac:dyDescent="0.25">
      <c r="B36" s="109" t="s">
        <v>162</v>
      </c>
      <c r="C36" s="213">
        <v>307482.41899999999</v>
      </c>
      <c r="D36" s="213">
        <v>37737.858124999999</v>
      </c>
      <c r="E36" s="213">
        <v>0</v>
      </c>
      <c r="F36" s="207"/>
      <c r="G36" s="213">
        <v>0</v>
      </c>
      <c r="H36" s="213">
        <v>0</v>
      </c>
      <c r="I36" s="213">
        <v>173147.040125</v>
      </c>
      <c r="J36" s="213">
        <v>126150.26699999999</v>
      </c>
      <c r="K36" s="213">
        <v>0</v>
      </c>
      <c r="L36" s="213">
        <v>161140.276125</v>
      </c>
      <c r="M36" s="213">
        <v>208056.91499999998</v>
      </c>
      <c r="N36" s="213">
        <v>0</v>
      </c>
      <c r="O36" s="213">
        <v>650</v>
      </c>
      <c r="P36" s="213">
        <v>0</v>
      </c>
      <c r="Q36" s="208">
        <f t="shared" ref="Q36:Q40" si="6">SUM(C36:E36,G36:P36)</f>
        <v>1014364.775375</v>
      </c>
      <c r="R36" s="209"/>
      <c r="S36" s="57"/>
    </row>
    <row r="37" spans="2:19" ht="27.75" customHeight="1" x14ac:dyDescent="0.25">
      <c r="B37" s="210" t="s">
        <v>163</v>
      </c>
      <c r="C37" s="208">
        <f>SUM(C35:C36)</f>
        <v>808543.75650000002</v>
      </c>
      <c r="D37" s="208">
        <f t="shared" ref="D37" si="7">SUM(D35:D36)</f>
        <v>202701.35850000003</v>
      </c>
      <c r="E37" s="208">
        <f>SUM(E35:E36)</f>
        <v>0</v>
      </c>
      <c r="F37" s="207"/>
      <c r="G37" s="208">
        <f>SUM(G35:G36)</f>
        <v>0</v>
      </c>
      <c r="H37" s="208">
        <f t="shared" ref="H37:P37" si="8">SUM(H35:H36)</f>
        <v>0</v>
      </c>
      <c r="I37" s="208">
        <f t="shared" si="8"/>
        <v>552757.03450000007</v>
      </c>
      <c r="J37" s="208">
        <f t="shared" si="8"/>
        <v>678023.826</v>
      </c>
      <c r="K37" s="208">
        <f t="shared" si="8"/>
        <v>0</v>
      </c>
      <c r="L37" s="208">
        <f t="shared" si="8"/>
        <v>440975.49050000007</v>
      </c>
      <c r="M37" s="208">
        <f t="shared" si="8"/>
        <v>604154.60899999994</v>
      </c>
      <c r="N37" s="208">
        <f t="shared" si="8"/>
        <v>0</v>
      </c>
      <c r="O37" s="208">
        <f t="shared" si="8"/>
        <v>83764.44</v>
      </c>
      <c r="P37" s="208">
        <f t="shared" si="8"/>
        <v>0</v>
      </c>
      <c r="Q37" s="208">
        <f>SUM(C37:E37,G37:P37)</f>
        <v>3370920.5150000001</v>
      </c>
      <c r="R37" s="25"/>
      <c r="S37" s="57"/>
    </row>
    <row r="38" spans="2:19" x14ac:dyDescent="0.2">
      <c r="B38" s="28" t="s">
        <v>301</v>
      </c>
      <c r="C38" s="213">
        <v>5213328.5209999997</v>
      </c>
      <c r="D38" s="213">
        <v>2995522.9152500005</v>
      </c>
      <c r="E38" s="213">
        <v>0</v>
      </c>
      <c r="F38" s="207"/>
      <c r="G38" s="213">
        <v>0</v>
      </c>
      <c r="H38" s="213">
        <v>0</v>
      </c>
      <c r="I38" s="213">
        <v>3452072.8557500001</v>
      </c>
      <c r="J38" s="213">
        <v>8762733.5500000007</v>
      </c>
      <c r="K38" s="213">
        <v>0</v>
      </c>
      <c r="L38" s="213">
        <v>2546001.2117499998</v>
      </c>
      <c r="M38" s="213">
        <v>4770740.8850000007</v>
      </c>
      <c r="N38" s="213">
        <v>0</v>
      </c>
      <c r="O38" s="213">
        <v>508594.88</v>
      </c>
      <c r="P38" s="213">
        <v>0</v>
      </c>
      <c r="Q38" s="208">
        <f>SUM(C38:E38,G38:P38)</f>
        <v>28248994.818750001</v>
      </c>
      <c r="R38" s="241" t="s">
        <v>284</v>
      </c>
      <c r="S38" s="212"/>
    </row>
    <row r="39" spans="2:19" ht="36" x14ac:dyDescent="0.2">
      <c r="B39" s="28" t="s">
        <v>302</v>
      </c>
      <c r="C39" s="213">
        <v>705584.31500000006</v>
      </c>
      <c r="D39" s="213">
        <v>122130.68274999998</v>
      </c>
      <c r="E39" s="213">
        <v>0</v>
      </c>
      <c r="F39" s="207"/>
      <c r="G39" s="213">
        <v>0</v>
      </c>
      <c r="H39" s="213">
        <v>0</v>
      </c>
      <c r="I39" s="213">
        <v>171473.33575000009</v>
      </c>
      <c r="J39" s="213">
        <v>669391.29999999981</v>
      </c>
      <c r="K39" s="213">
        <v>0</v>
      </c>
      <c r="L39" s="213">
        <v>70730.981749999992</v>
      </c>
      <c r="M39" s="213">
        <v>153548.94649999999</v>
      </c>
      <c r="N39" s="213">
        <v>0</v>
      </c>
      <c r="O39" s="213">
        <v>15941.05</v>
      </c>
      <c r="P39" s="213">
        <v>0</v>
      </c>
      <c r="Q39" s="208">
        <f t="shared" si="6"/>
        <v>1908800.6117500002</v>
      </c>
      <c r="R39" s="241" t="s">
        <v>451</v>
      </c>
      <c r="S39" s="212"/>
    </row>
    <row r="40" spans="2:19" ht="36" x14ac:dyDescent="0.25">
      <c r="B40" s="123" t="s">
        <v>164</v>
      </c>
      <c r="C40" s="213">
        <v>6839540.4678362422</v>
      </c>
      <c r="D40" s="213">
        <v>3602573.4014063571</v>
      </c>
      <c r="E40" s="213">
        <v>0</v>
      </c>
      <c r="F40" s="207"/>
      <c r="G40" s="213">
        <v>0</v>
      </c>
      <c r="H40" s="213">
        <v>0</v>
      </c>
      <c r="I40" s="213">
        <v>4187152.5228587002</v>
      </c>
      <c r="J40" s="213">
        <v>10899197.436544048</v>
      </c>
      <c r="K40" s="213">
        <v>0</v>
      </c>
      <c r="L40" s="213">
        <v>3023738.6876317137</v>
      </c>
      <c r="M40" s="213">
        <v>5690213.8130926788</v>
      </c>
      <c r="N40" s="213">
        <v>0</v>
      </c>
      <c r="O40" s="213">
        <v>606122.24228894163</v>
      </c>
      <c r="P40" s="213">
        <v>0</v>
      </c>
      <c r="Q40" s="208">
        <f t="shared" si="6"/>
        <v>34848538.571658678</v>
      </c>
      <c r="R40" s="28" t="s">
        <v>179</v>
      </c>
      <c r="S40" s="57"/>
    </row>
  </sheetData>
  <sheetProtection selectLockedCells="1"/>
  <mergeCells count="2">
    <mergeCell ref="C8:Q8"/>
    <mergeCell ref="Q32:Q34"/>
  </mergeCells>
  <dataValidations count="6">
    <dataValidation type="decimal" allowBlank="1" showInputMessage="1" showErrorMessage="1" sqref="C9:E12 G9:P12 C14:E28 G14:P28">
      <formula1>0</formula1>
      <formula2>100000000</formula2>
    </dataValidation>
    <dataValidation type="decimal" allowBlank="1" showInputMessage="1" showErrorMessage="1" sqref="F32:F34">
      <formula1>0.01</formula1>
      <formula2>1</formula2>
    </dataValidation>
    <dataValidation type="whole" allowBlank="1" showInputMessage="1" showErrorMessage="1" sqref="F35:F36">
      <formula1>0</formula1>
      <formula2>10000000000000</formula2>
    </dataValidation>
    <dataValidation type="whole" allowBlank="1" showInputMessage="1" showErrorMessage="1" sqref="F38:F40">
      <formula1>0</formula1>
      <formula2>1E+22</formula2>
    </dataValidation>
    <dataValidation type="decimal" allowBlank="1" showInputMessage="1" showErrorMessage="1" sqref="C32:E34 G32:P34">
      <formula1>0</formula1>
      <formula2>1</formula2>
    </dataValidation>
    <dataValidation type="whole" allowBlank="1" showInputMessage="1" showErrorMessage="1" sqref="C35:E36 G35:P36 C38:E40 G38:P40">
      <formula1>0</formula1>
      <formula2>100000000000000000</formula2>
    </dataValidation>
  </dataValidations>
  <pageMargins left="0.39370078740157483" right="0.39370078740157483" top="0.39370078740157483" bottom="0.39370078740157483" header="0.31496062992125984" footer="0.31496062992125984"/>
  <pageSetup paperSize="9" scale="39"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B1:U81"/>
  <sheetViews>
    <sheetView workbookViewId="0">
      <selection activeCell="H23" sqref="H23"/>
    </sheetView>
  </sheetViews>
  <sheetFormatPr defaultColWidth="9.140625" defaultRowHeight="15" x14ac:dyDescent="0.25"/>
  <cols>
    <col min="1" max="1" width="4.140625" style="23" customWidth="1"/>
    <col min="2" max="2" width="41.42578125" style="44" customWidth="1"/>
    <col min="3" max="3" width="12.42578125" style="44" customWidth="1"/>
    <col min="4" max="4" width="12.42578125" style="23" customWidth="1"/>
    <col min="5" max="5" width="12.42578125" style="51" customWidth="1"/>
    <col min="6" max="6" width="2" style="51" customWidth="1"/>
    <col min="7" max="16" width="12.42578125" style="23" customWidth="1"/>
    <col min="17" max="17" width="11.42578125" style="23" customWidth="1"/>
    <col min="18" max="16384" width="9.140625" style="23"/>
  </cols>
  <sheetData>
    <row r="1" spans="2:21" ht="18.75" x14ac:dyDescent="0.25">
      <c r="B1" s="33"/>
    </row>
    <row r="2" spans="2:21" ht="18.75" x14ac:dyDescent="0.25">
      <c r="B2" s="33"/>
    </row>
    <row r="4" spans="2:21" ht="28.5" x14ac:dyDescent="0.25">
      <c r="B4" s="34" t="s">
        <v>51</v>
      </c>
    </row>
    <row r="5" spans="2:21" ht="21" x14ac:dyDescent="0.25">
      <c r="B5" s="35" t="s">
        <v>282</v>
      </c>
      <c r="C5" s="51"/>
      <c r="D5" s="51"/>
    </row>
    <row r="7" spans="2:21" ht="56.25" customHeight="1" x14ac:dyDescent="0.25">
      <c r="B7" s="9" t="s">
        <v>435</v>
      </c>
      <c r="C7" s="21" t="s">
        <v>16</v>
      </c>
      <c r="D7" s="21" t="s">
        <v>17</v>
      </c>
      <c r="E7" s="21" t="s">
        <v>60</v>
      </c>
      <c r="F7" s="18"/>
      <c r="G7" s="21" t="s">
        <v>18</v>
      </c>
      <c r="H7" s="21" t="s">
        <v>19</v>
      </c>
      <c r="I7" s="21" t="s">
        <v>20</v>
      </c>
      <c r="J7" s="21" t="s">
        <v>21</v>
      </c>
      <c r="K7" s="21" t="s">
        <v>22</v>
      </c>
      <c r="L7" s="21" t="s">
        <v>23</v>
      </c>
      <c r="M7" s="21" t="s">
        <v>24</v>
      </c>
      <c r="N7" s="21" t="s">
        <v>25</v>
      </c>
      <c r="O7" s="21" t="s">
        <v>281</v>
      </c>
      <c r="P7" s="21" t="s">
        <v>270</v>
      </c>
      <c r="Q7" s="21" t="s">
        <v>112</v>
      </c>
    </row>
    <row r="8" spans="2:21" x14ac:dyDescent="0.25">
      <c r="B8" s="37" t="s">
        <v>89</v>
      </c>
      <c r="C8" s="60"/>
      <c r="D8" s="60"/>
      <c r="E8" s="60"/>
      <c r="F8" s="19"/>
      <c r="G8" s="60"/>
      <c r="H8" s="60"/>
      <c r="I8" s="60"/>
      <c r="J8" s="60"/>
      <c r="K8" s="60"/>
      <c r="L8" s="60"/>
      <c r="M8" s="60"/>
      <c r="N8" s="60"/>
      <c r="O8" s="60"/>
      <c r="P8" s="60"/>
      <c r="Q8" s="52">
        <f>SUM(C8:E8,G8:P8)</f>
        <v>0</v>
      </c>
    </row>
    <row r="9" spans="2:21" x14ac:dyDescent="0.25">
      <c r="B9" s="37" t="s">
        <v>90</v>
      </c>
      <c r="C9" s="60"/>
      <c r="D9" s="60"/>
      <c r="E9" s="60"/>
      <c r="F9" s="19"/>
      <c r="G9" s="60"/>
      <c r="H9" s="60"/>
      <c r="I9" s="60"/>
      <c r="J9" s="60"/>
      <c r="K9" s="60"/>
      <c r="L9" s="60"/>
      <c r="M9" s="60"/>
      <c r="N9" s="60"/>
      <c r="O9" s="60"/>
      <c r="P9" s="60"/>
      <c r="Q9" s="52">
        <f t="shared" ref="Q9:Q30" si="0">SUM(C9:E9,G9:P9)</f>
        <v>0</v>
      </c>
    </row>
    <row r="10" spans="2:21" x14ac:dyDescent="0.25">
      <c r="B10" s="37" t="s">
        <v>91</v>
      </c>
      <c r="C10" s="60"/>
      <c r="D10" s="60"/>
      <c r="E10" s="60"/>
      <c r="F10" s="19"/>
      <c r="G10" s="60"/>
      <c r="H10" s="60"/>
      <c r="I10" s="60"/>
      <c r="J10" s="60"/>
      <c r="K10" s="60"/>
      <c r="L10" s="60"/>
      <c r="M10" s="60"/>
      <c r="N10" s="60"/>
      <c r="O10" s="60"/>
      <c r="P10" s="60"/>
      <c r="Q10" s="52">
        <f t="shared" si="0"/>
        <v>0</v>
      </c>
    </row>
    <row r="11" spans="2:21" x14ac:dyDescent="0.25">
      <c r="B11" s="37" t="s">
        <v>92</v>
      </c>
      <c r="C11" s="60"/>
      <c r="D11" s="60"/>
      <c r="E11" s="60"/>
      <c r="F11" s="19"/>
      <c r="G11" s="60"/>
      <c r="H11" s="60"/>
      <c r="I11" s="60"/>
      <c r="J11" s="60"/>
      <c r="K11" s="60"/>
      <c r="L11" s="60"/>
      <c r="M11" s="60"/>
      <c r="N11" s="60"/>
      <c r="O11" s="60"/>
      <c r="P11" s="60"/>
      <c r="Q11" s="52">
        <f t="shared" si="0"/>
        <v>0</v>
      </c>
    </row>
    <row r="12" spans="2:21" x14ac:dyDescent="0.25">
      <c r="B12" s="37" t="s">
        <v>93</v>
      </c>
      <c r="C12" s="60"/>
      <c r="D12" s="60"/>
      <c r="E12" s="60"/>
      <c r="F12" s="19"/>
      <c r="G12" s="60"/>
      <c r="H12" s="60"/>
      <c r="I12" s="60"/>
      <c r="J12" s="60"/>
      <c r="K12" s="60"/>
      <c r="L12" s="60"/>
      <c r="M12" s="60"/>
      <c r="N12" s="60"/>
      <c r="O12" s="60"/>
      <c r="P12" s="60"/>
      <c r="Q12" s="52">
        <f t="shared" si="0"/>
        <v>0</v>
      </c>
    </row>
    <row r="13" spans="2:21" x14ac:dyDescent="0.25">
      <c r="B13" s="37" t="s">
        <v>94</v>
      </c>
      <c r="C13" s="61"/>
      <c r="D13" s="61"/>
      <c r="E13" s="61"/>
      <c r="F13" s="53"/>
      <c r="G13" s="61"/>
      <c r="H13" s="61"/>
      <c r="I13" s="61"/>
      <c r="J13" s="61"/>
      <c r="K13" s="61"/>
      <c r="L13" s="61"/>
      <c r="M13" s="61"/>
      <c r="N13" s="61"/>
      <c r="O13" s="61"/>
      <c r="P13" s="61"/>
      <c r="Q13" s="52">
        <f t="shared" si="0"/>
        <v>0</v>
      </c>
    </row>
    <row r="14" spans="2:21" x14ac:dyDescent="0.25">
      <c r="B14" s="37" t="s">
        <v>95</v>
      </c>
      <c r="C14" s="61"/>
      <c r="D14" s="61"/>
      <c r="E14" s="61"/>
      <c r="F14" s="53"/>
      <c r="G14" s="61"/>
      <c r="H14" s="61"/>
      <c r="I14" s="61"/>
      <c r="J14" s="61"/>
      <c r="K14" s="61"/>
      <c r="L14" s="61"/>
      <c r="M14" s="61"/>
      <c r="N14" s="61"/>
      <c r="O14" s="61"/>
      <c r="P14" s="61"/>
      <c r="Q14" s="52">
        <f t="shared" si="0"/>
        <v>0</v>
      </c>
      <c r="S14" s="54"/>
      <c r="T14" s="54"/>
    </row>
    <row r="15" spans="2:21" x14ac:dyDescent="0.25">
      <c r="B15" s="37" t="s">
        <v>96</v>
      </c>
      <c r="C15" s="61"/>
      <c r="D15" s="61"/>
      <c r="E15" s="61"/>
      <c r="F15" s="53"/>
      <c r="G15" s="61"/>
      <c r="H15" s="61"/>
      <c r="I15" s="61"/>
      <c r="J15" s="61"/>
      <c r="K15" s="61"/>
      <c r="L15" s="61"/>
      <c r="M15" s="61"/>
      <c r="N15" s="61"/>
      <c r="O15" s="61"/>
      <c r="P15" s="61"/>
      <c r="Q15" s="52">
        <f t="shared" si="0"/>
        <v>0</v>
      </c>
      <c r="S15" s="54"/>
      <c r="T15" s="54"/>
      <c r="U15" s="54"/>
    </row>
    <row r="16" spans="2:21" x14ac:dyDescent="0.25">
      <c r="B16" s="37" t="s">
        <v>97</v>
      </c>
      <c r="C16" s="61"/>
      <c r="D16" s="61"/>
      <c r="E16" s="61"/>
      <c r="F16" s="53"/>
      <c r="G16" s="61"/>
      <c r="H16" s="61"/>
      <c r="I16" s="61"/>
      <c r="J16" s="61"/>
      <c r="K16" s="61"/>
      <c r="L16" s="61"/>
      <c r="M16" s="61"/>
      <c r="N16" s="61"/>
      <c r="O16" s="61"/>
      <c r="P16" s="61"/>
      <c r="Q16" s="52">
        <f t="shared" si="0"/>
        <v>0</v>
      </c>
      <c r="S16" s="54"/>
      <c r="T16" s="54"/>
    </row>
    <row r="17" spans="2:20" x14ac:dyDescent="0.25">
      <c r="B17" s="37" t="s">
        <v>98</v>
      </c>
      <c r="C17" s="60"/>
      <c r="D17" s="60"/>
      <c r="E17" s="60"/>
      <c r="F17" s="19"/>
      <c r="G17" s="60"/>
      <c r="H17" s="60"/>
      <c r="I17" s="60"/>
      <c r="J17" s="60"/>
      <c r="K17" s="60"/>
      <c r="L17" s="60"/>
      <c r="M17" s="60"/>
      <c r="N17" s="60"/>
      <c r="O17" s="60"/>
      <c r="P17" s="60"/>
      <c r="Q17" s="52">
        <f t="shared" si="0"/>
        <v>0</v>
      </c>
      <c r="S17" s="54"/>
      <c r="T17" s="54"/>
    </row>
    <row r="18" spans="2:20" x14ac:dyDescent="0.25">
      <c r="B18" s="37" t="s">
        <v>99</v>
      </c>
      <c r="C18" s="60"/>
      <c r="D18" s="60"/>
      <c r="E18" s="60"/>
      <c r="F18" s="19"/>
      <c r="G18" s="60"/>
      <c r="H18" s="60"/>
      <c r="I18" s="60"/>
      <c r="J18" s="60"/>
      <c r="K18" s="60"/>
      <c r="L18" s="60"/>
      <c r="M18" s="60"/>
      <c r="N18" s="60"/>
      <c r="O18" s="60"/>
      <c r="P18" s="60"/>
      <c r="Q18" s="52">
        <f t="shared" si="0"/>
        <v>0</v>
      </c>
      <c r="T18" s="54"/>
    </row>
    <row r="19" spans="2:20" x14ac:dyDescent="0.25">
      <c r="B19" s="37" t="s">
        <v>100</v>
      </c>
      <c r="C19" s="61"/>
      <c r="D19" s="61"/>
      <c r="E19" s="61"/>
      <c r="F19" s="53"/>
      <c r="G19" s="61"/>
      <c r="H19" s="61"/>
      <c r="I19" s="61"/>
      <c r="J19" s="61"/>
      <c r="K19" s="61"/>
      <c r="L19" s="61"/>
      <c r="M19" s="61"/>
      <c r="N19" s="61"/>
      <c r="O19" s="61"/>
      <c r="P19" s="61"/>
      <c r="Q19" s="52">
        <f t="shared" si="0"/>
        <v>0</v>
      </c>
    </row>
    <row r="20" spans="2:20" x14ac:dyDescent="0.25">
      <c r="B20" s="37" t="s">
        <v>101</v>
      </c>
      <c r="C20" s="61"/>
      <c r="D20" s="61"/>
      <c r="E20" s="61"/>
      <c r="F20" s="53"/>
      <c r="G20" s="61"/>
      <c r="H20" s="61"/>
      <c r="I20" s="61"/>
      <c r="J20" s="61"/>
      <c r="K20" s="61"/>
      <c r="L20" s="61"/>
      <c r="M20" s="61"/>
      <c r="N20" s="61"/>
      <c r="O20" s="61"/>
      <c r="P20" s="61"/>
      <c r="Q20" s="52">
        <f t="shared" si="0"/>
        <v>0</v>
      </c>
    </row>
    <row r="21" spans="2:20" x14ac:dyDescent="0.25">
      <c r="B21" s="37" t="s">
        <v>102</v>
      </c>
      <c r="C21" s="61"/>
      <c r="D21" s="61"/>
      <c r="E21" s="61"/>
      <c r="F21" s="53"/>
      <c r="G21" s="61"/>
      <c r="H21" s="61"/>
      <c r="I21" s="61"/>
      <c r="J21" s="61"/>
      <c r="K21" s="61"/>
      <c r="L21" s="61"/>
      <c r="M21" s="61"/>
      <c r="N21" s="61"/>
      <c r="O21" s="61"/>
      <c r="P21" s="61"/>
      <c r="Q21" s="52">
        <f t="shared" si="0"/>
        <v>0</v>
      </c>
    </row>
    <row r="22" spans="2:20" x14ac:dyDescent="0.25">
      <c r="B22" s="37" t="s">
        <v>103</v>
      </c>
      <c r="C22" s="61"/>
      <c r="D22" s="61"/>
      <c r="E22" s="61"/>
      <c r="F22" s="53"/>
      <c r="G22" s="61"/>
      <c r="H22" s="61"/>
      <c r="I22" s="61"/>
      <c r="J22" s="61"/>
      <c r="K22" s="61"/>
      <c r="L22" s="61"/>
      <c r="M22" s="61"/>
      <c r="N22" s="61"/>
      <c r="O22" s="61"/>
      <c r="P22" s="61"/>
      <c r="Q22" s="52">
        <f t="shared" si="0"/>
        <v>0</v>
      </c>
    </row>
    <row r="23" spans="2:20" x14ac:dyDescent="0.25">
      <c r="B23" s="37" t="s">
        <v>104</v>
      </c>
      <c r="C23" s="60"/>
      <c r="D23" s="60"/>
      <c r="E23" s="60"/>
      <c r="F23" s="48"/>
      <c r="G23" s="60"/>
      <c r="H23" s="60"/>
      <c r="I23" s="60"/>
      <c r="J23" s="60"/>
      <c r="K23" s="60"/>
      <c r="L23" s="60"/>
      <c r="M23" s="60"/>
      <c r="N23" s="60"/>
      <c r="O23" s="60"/>
      <c r="P23" s="60"/>
      <c r="Q23" s="52">
        <f t="shared" si="0"/>
        <v>0</v>
      </c>
    </row>
    <row r="24" spans="2:20" x14ac:dyDescent="0.25">
      <c r="B24" s="37" t="s">
        <v>105</v>
      </c>
      <c r="C24" s="61"/>
      <c r="D24" s="61"/>
      <c r="E24" s="60"/>
      <c r="F24" s="19"/>
      <c r="G24" s="60"/>
      <c r="H24" s="60"/>
      <c r="I24" s="60"/>
      <c r="J24" s="60"/>
      <c r="K24" s="60"/>
      <c r="L24" s="60"/>
      <c r="M24" s="60"/>
      <c r="N24" s="60"/>
      <c r="O24" s="60"/>
      <c r="P24" s="60"/>
      <c r="Q24" s="52">
        <f t="shared" si="0"/>
        <v>0</v>
      </c>
    </row>
    <row r="25" spans="2:20" x14ac:dyDescent="0.25">
      <c r="B25" s="37" t="s">
        <v>106</v>
      </c>
      <c r="C25" s="62"/>
      <c r="D25" s="62"/>
      <c r="E25" s="62"/>
      <c r="F25" s="18"/>
      <c r="G25" s="60"/>
      <c r="H25" s="60"/>
      <c r="I25" s="60"/>
      <c r="J25" s="60"/>
      <c r="K25" s="60"/>
      <c r="L25" s="60"/>
      <c r="M25" s="60"/>
      <c r="N25" s="60"/>
      <c r="O25" s="60"/>
      <c r="P25" s="60"/>
      <c r="Q25" s="52">
        <f t="shared" si="0"/>
        <v>0</v>
      </c>
    </row>
    <row r="26" spans="2:20" x14ac:dyDescent="0.25">
      <c r="B26" s="37" t="s">
        <v>107</v>
      </c>
      <c r="C26" s="61"/>
      <c r="D26" s="61"/>
      <c r="E26" s="60"/>
      <c r="F26" s="19"/>
      <c r="G26" s="60"/>
      <c r="H26" s="60"/>
      <c r="I26" s="60"/>
      <c r="J26" s="60"/>
      <c r="K26" s="60"/>
      <c r="L26" s="60"/>
      <c r="M26" s="60"/>
      <c r="N26" s="60"/>
      <c r="O26" s="60"/>
      <c r="P26" s="60"/>
      <c r="Q26" s="52">
        <f t="shared" si="0"/>
        <v>0</v>
      </c>
    </row>
    <row r="27" spans="2:20" x14ac:dyDescent="0.25">
      <c r="B27" s="37" t="s">
        <v>108</v>
      </c>
      <c r="C27" s="61"/>
      <c r="D27" s="61"/>
      <c r="E27" s="60"/>
      <c r="F27" s="19"/>
      <c r="G27" s="60"/>
      <c r="H27" s="60"/>
      <c r="I27" s="60"/>
      <c r="J27" s="60"/>
      <c r="K27" s="60"/>
      <c r="L27" s="60"/>
      <c r="M27" s="60"/>
      <c r="N27" s="60"/>
      <c r="O27" s="60"/>
      <c r="P27" s="60"/>
      <c r="Q27" s="52">
        <f t="shared" si="0"/>
        <v>0</v>
      </c>
    </row>
    <row r="28" spans="2:20" x14ac:dyDescent="0.25">
      <c r="B28" s="37" t="s">
        <v>109</v>
      </c>
      <c r="C28" s="61"/>
      <c r="D28" s="61"/>
      <c r="E28" s="60"/>
      <c r="F28" s="19"/>
      <c r="G28" s="60"/>
      <c r="H28" s="60"/>
      <c r="I28" s="60"/>
      <c r="J28" s="60"/>
      <c r="K28" s="60"/>
      <c r="L28" s="60"/>
      <c r="M28" s="60"/>
      <c r="N28" s="60"/>
      <c r="O28" s="60"/>
      <c r="P28" s="60"/>
      <c r="Q28" s="52">
        <f t="shared" si="0"/>
        <v>0</v>
      </c>
    </row>
    <row r="29" spans="2:20" x14ac:dyDescent="0.25">
      <c r="B29" s="37" t="s">
        <v>110</v>
      </c>
      <c r="C29" s="61"/>
      <c r="D29" s="61"/>
      <c r="E29" s="60"/>
      <c r="F29" s="19"/>
      <c r="G29" s="60"/>
      <c r="H29" s="60"/>
      <c r="I29" s="60"/>
      <c r="J29" s="60"/>
      <c r="K29" s="60"/>
      <c r="L29" s="60"/>
      <c r="M29" s="60"/>
      <c r="N29" s="60"/>
      <c r="O29" s="60"/>
      <c r="P29" s="60"/>
      <c r="Q29" s="52">
        <f t="shared" si="0"/>
        <v>0</v>
      </c>
    </row>
    <row r="30" spans="2:20" x14ac:dyDescent="0.25">
      <c r="B30" s="37" t="s">
        <v>274</v>
      </c>
      <c r="C30" s="61"/>
      <c r="D30" s="61"/>
      <c r="E30" s="60"/>
      <c r="F30" s="19"/>
      <c r="G30" s="60"/>
      <c r="H30" s="60"/>
      <c r="I30" s="60"/>
      <c r="J30" s="60"/>
      <c r="K30" s="60"/>
      <c r="L30" s="60"/>
      <c r="M30" s="60"/>
      <c r="N30" s="60"/>
      <c r="O30" s="60"/>
      <c r="P30" s="60"/>
      <c r="Q30" s="52">
        <f t="shared" si="0"/>
        <v>0</v>
      </c>
    </row>
    <row r="31" spans="2:20" s="57" customFormat="1" x14ac:dyDescent="0.25">
      <c r="B31" s="55" t="s">
        <v>402</v>
      </c>
      <c r="C31" s="56">
        <f>SUM(C8:C30)</f>
        <v>0</v>
      </c>
      <c r="D31" s="56">
        <f>SUM(D8:D30)</f>
        <v>0</v>
      </c>
      <c r="E31" s="56">
        <f>SUM(E8:E30)</f>
        <v>0</v>
      </c>
      <c r="F31" s="19"/>
      <c r="G31" s="52">
        <f>SUM(G8:G30)</f>
        <v>0</v>
      </c>
      <c r="H31" s="52">
        <f t="shared" ref="H31:P31" si="1">SUM(H8:H30)</f>
        <v>0</v>
      </c>
      <c r="I31" s="52">
        <f t="shared" si="1"/>
        <v>0</v>
      </c>
      <c r="J31" s="52">
        <f t="shared" si="1"/>
        <v>0</v>
      </c>
      <c r="K31" s="52">
        <f t="shared" si="1"/>
        <v>0</v>
      </c>
      <c r="L31" s="52">
        <f t="shared" si="1"/>
        <v>0</v>
      </c>
      <c r="M31" s="52">
        <f t="shared" si="1"/>
        <v>0</v>
      </c>
      <c r="N31" s="52">
        <f t="shared" si="1"/>
        <v>0</v>
      </c>
      <c r="O31" s="52">
        <f t="shared" si="1"/>
        <v>0</v>
      </c>
      <c r="P31" s="52">
        <f t="shared" si="1"/>
        <v>0</v>
      </c>
      <c r="Q31" s="52">
        <f>SUM(C31:E31,G31:P31)</f>
        <v>0</v>
      </c>
    </row>
    <row r="33" spans="2:17" ht="56.25" customHeight="1" x14ac:dyDescent="0.25">
      <c r="B33" s="9" t="s">
        <v>487</v>
      </c>
      <c r="C33" s="21" t="s">
        <v>16</v>
      </c>
      <c r="D33" s="21" t="s">
        <v>17</v>
      </c>
      <c r="E33" s="21" t="s">
        <v>60</v>
      </c>
      <c r="F33" s="18"/>
      <c r="G33" s="21" t="s">
        <v>18</v>
      </c>
      <c r="H33" s="21" t="s">
        <v>19</v>
      </c>
      <c r="I33" s="21" t="s">
        <v>20</v>
      </c>
      <c r="J33" s="21" t="s">
        <v>21</v>
      </c>
      <c r="K33" s="21" t="s">
        <v>22</v>
      </c>
      <c r="L33" s="21" t="s">
        <v>23</v>
      </c>
      <c r="M33" s="21" t="s">
        <v>24</v>
      </c>
      <c r="N33" s="21" t="s">
        <v>25</v>
      </c>
      <c r="O33" s="21" t="s">
        <v>281</v>
      </c>
      <c r="P33" s="21" t="s">
        <v>270</v>
      </c>
      <c r="Q33" s="21" t="s">
        <v>112</v>
      </c>
    </row>
    <row r="34" spans="2:17" ht="26.25" customHeight="1" x14ac:dyDescent="0.25">
      <c r="B34" s="58" t="s">
        <v>414</v>
      </c>
      <c r="C34" s="63"/>
      <c r="D34" s="63"/>
      <c r="E34" s="63"/>
      <c r="F34" s="18"/>
      <c r="G34" s="61"/>
      <c r="H34" s="61"/>
      <c r="I34" s="61"/>
      <c r="J34" s="61"/>
      <c r="K34" s="61"/>
      <c r="L34" s="61"/>
      <c r="M34" s="61"/>
      <c r="N34" s="61"/>
      <c r="O34" s="61"/>
      <c r="P34" s="61"/>
      <c r="Q34" s="52">
        <f t="shared" ref="Q34:Q39" si="2">SUM(C34:E34,G34:P34)</f>
        <v>0</v>
      </c>
    </row>
    <row r="35" spans="2:17" ht="26.25" customHeight="1" x14ac:dyDescent="0.25">
      <c r="B35" s="58" t="s">
        <v>415</v>
      </c>
      <c r="C35" s="63"/>
      <c r="D35" s="63"/>
      <c r="E35" s="63"/>
      <c r="F35" s="18"/>
      <c r="G35" s="61"/>
      <c r="H35" s="61"/>
      <c r="I35" s="61"/>
      <c r="J35" s="61"/>
      <c r="K35" s="61"/>
      <c r="L35" s="61"/>
      <c r="M35" s="61"/>
      <c r="N35" s="61"/>
      <c r="O35" s="61"/>
      <c r="P35" s="61"/>
      <c r="Q35" s="52">
        <f t="shared" si="2"/>
        <v>0</v>
      </c>
    </row>
    <row r="36" spans="2:17" ht="26.25" customHeight="1" x14ac:dyDescent="0.25">
      <c r="B36" s="58" t="s">
        <v>416</v>
      </c>
      <c r="C36" s="63"/>
      <c r="D36" s="63"/>
      <c r="E36" s="63"/>
      <c r="F36" s="18"/>
      <c r="G36" s="61"/>
      <c r="H36" s="61"/>
      <c r="I36" s="61"/>
      <c r="J36" s="61"/>
      <c r="K36" s="61"/>
      <c r="L36" s="61"/>
      <c r="M36" s="61"/>
      <c r="N36" s="61"/>
      <c r="O36" s="61"/>
      <c r="P36" s="61"/>
      <c r="Q36" s="52">
        <f t="shared" si="2"/>
        <v>0</v>
      </c>
    </row>
    <row r="37" spans="2:17" x14ac:dyDescent="0.25">
      <c r="B37" s="58" t="s">
        <v>417</v>
      </c>
      <c r="C37" s="63"/>
      <c r="D37" s="63"/>
      <c r="E37" s="63"/>
      <c r="F37" s="18"/>
      <c r="G37" s="61"/>
      <c r="H37" s="61"/>
      <c r="I37" s="61"/>
      <c r="J37" s="61"/>
      <c r="K37" s="61"/>
      <c r="L37" s="61"/>
      <c r="M37" s="61"/>
      <c r="N37" s="61"/>
      <c r="O37" s="61"/>
      <c r="P37" s="61"/>
      <c r="Q37" s="52">
        <f t="shared" si="2"/>
        <v>0</v>
      </c>
    </row>
    <row r="38" spans="2:17" ht="26.25" customHeight="1" x14ac:dyDescent="0.25">
      <c r="B38" s="58" t="s">
        <v>418</v>
      </c>
      <c r="C38" s="63"/>
      <c r="D38" s="63"/>
      <c r="E38" s="63"/>
      <c r="F38" s="18"/>
      <c r="G38" s="61"/>
      <c r="H38" s="61"/>
      <c r="I38" s="61"/>
      <c r="J38" s="61"/>
      <c r="K38" s="61"/>
      <c r="L38" s="61"/>
      <c r="M38" s="61"/>
      <c r="N38" s="61"/>
      <c r="O38" s="61"/>
      <c r="P38" s="61"/>
      <c r="Q38" s="52">
        <f t="shared" si="2"/>
        <v>0</v>
      </c>
    </row>
    <row r="39" spans="2:17" ht="26.25" customHeight="1" x14ac:dyDescent="0.25">
      <c r="B39" s="58" t="s">
        <v>419</v>
      </c>
      <c r="C39" s="63"/>
      <c r="D39" s="63"/>
      <c r="E39" s="63"/>
      <c r="F39" s="18"/>
      <c r="G39" s="61"/>
      <c r="H39" s="61"/>
      <c r="I39" s="61"/>
      <c r="J39" s="61"/>
      <c r="K39" s="61"/>
      <c r="L39" s="61"/>
      <c r="M39" s="61"/>
      <c r="N39" s="61"/>
      <c r="O39" s="61"/>
      <c r="P39" s="61"/>
      <c r="Q39" s="52">
        <f t="shared" si="2"/>
        <v>0</v>
      </c>
    </row>
    <row r="40" spans="2:17" ht="26.25" customHeight="1" x14ac:dyDescent="0.25">
      <c r="B40" s="58" t="s">
        <v>420</v>
      </c>
      <c r="C40" s="63"/>
      <c r="D40" s="61"/>
      <c r="E40" s="63"/>
      <c r="F40" s="18"/>
      <c r="G40" s="61"/>
      <c r="H40" s="61"/>
      <c r="I40" s="61"/>
      <c r="J40" s="61"/>
      <c r="K40" s="61"/>
      <c r="L40" s="61"/>
      <c r="M40" s="61"/>
      <c r="N40" s="61"/>
      <c r="O40" s="61"/>
      <c r="P40" s="61"/>
      <c r="Q40" s="52">
        <f>SUM(C40:E40,G40:P40)</f>
        <v>0</v>
      </c>
    </row>
    <row r="41" spans="2:17" x14ac:dyDescent="0.25">
      <c r="B41" s="58" t="s">
        <v>421</v>
      </c>
      <c r="C41" s="63"/>
      <c r="D41" s="61"/>
      <c r="E41" s="63"/>
      <c r="F41" s="18"/>
      <c r="G41" s="61"/>
      <c r="H41" s="61"/>
      <c r="I41" s="61"/>
      <c r="J41" s="61"/>
      <c r="K41" s="61"/>
      <c r="L41" s="61"/>
      <c r="M41" s="61"/>
      <c r="N41" s="61"/>
      <c r="O41" s="61"/>
      <c r="P41" s="61"/>
      <c r="Q41" s="52">
        <f t="shared" ref="Q41:Q45" si="3">SUM(C41:E41,G41:P41)</f>
        <v>0</v>
      </c>
    </row>
    <row r="42" spans="2:17" x14ac:dyDescent="0.25">
      <c r="B42" s="58" t="s">
        <v>422</v>
      </c>
      <c r="C42" s="63"/>
      <c r="D42" s="61"/>
      <c r="E42" s="63"/>
      <c r="F42" s="18"/>
      <c r="G42" s="61"/>
      <c r="H42" s="61"/>
      <c r="I42" s="61"/>
      <c r="J42" s="61"/>
      <c r="K42" s="61"/>
      <c r="L42" s="61"/>
      <c r="M42" s="61"/>
      <c r="N42" s="61"/>
      <c r="O42" s="61"/>
      <c r="P42" s="61"/>
      <c r="Q42" s="52">
        <f t="shared" si="3"/>
        <v>0</v>
      </c>
    </row>
    <row r="43" spans="2:17" ht="39.75" customHeight="1" x14ac:dyDescent="0.25">
      <c r="B43" s="58" t="s">
        <v>423</v>
      </c>
      <c r="C43" s="63"/>
      <c r="D43" s="61"/>
      <c r="E43" s="63"/>
      <c r="F43" s="18"/>
      <c r="G43" s="61"/>
      <c r="H43" s="61"/>
      <c r="I43" s="61"/>
      <c r="J43" s="61"/>
      <c r="K43" s="61"/>
      <c r="L43" s="61"/>
      <c r="M43" s="61"/>
      <c r="N43" s="61"/>
      <c r="O43" s="61"/>
      <c r="P43" s="61"/>
      <c r="Q43" s="52">
        <f t="shared" si="3"/>
        <v>0</v>
      </c>
    </row>
    <row r="44" spans="2:17" x14ac:dyDescent="0.25">
      <c r="B44" s="58" t="s">
        <v>424</v>
      </c>
      <c r="C44" s="63"/>
      <c r="D44" s="61"/>
      <c r="E44" s="63"/>
      <c r="F44" s="18"/>
      <c r="G44" s="61"/>
      <c r="H44" s="61"/>
      <c r="I44" s="61"/>
      <c r="J44" s="61"/>
      <c r="K44" s="61"/>
      <c r="L44" s="61"/>
      <c r="M44" s="61"/>
      <c r="N44" s="61"/>
      <c r="O44" s="61"/>
      <c r="P44" s="61"/>
      <c r="Q44" s="52">
        <f t="shared" si="3"/>
        <v>0</v>
      </c>
    </row>
    <row r="45" spans="2:17" x14ac:dyDescent="0.25">
      <c r="B45" s="58" t="s">
        <v>427</v>
      </c>
      <c r="C45" s="63"/>
      <c r="D45" s="61"/>
      <c r="E45" s="63"/>
      <c r="F45" s="18"/>
      <c r="G45" s="61"/>
      <c r="H45" s="61"/>
      <c r="I45" s="61"/>
      <c r="J45" s="61"/>
      <c r="K45" s="61"/>
      <c r="L45" s="61"/>
      <c r="M45" s="61"/>
      <c r="N45" s="61"/>
      <c r="O45" s="61"/>
      <c r="P45" s="61"/>
      <c r="Q45" s="52">
        <f t="shared" si="3"/>
        <v>0</v>
      </c>
    </row>
    <row r="46" spans="2:17" x14ac:dyDescent="0.25">
      <c r="B46" s="23"/>
    </row>
    <row r="47" spans="2:17" ht="56.25" customHeight="1" x14ac:dyDescent="0.25">
      <c r="B47" s="9" t="s">
        <v>256</v>
      </c>
      <c r="C47" s="21" t="s">
        <v>16</v>
      </c>
      <c r="D47" s="21" t="s">
        <v>17</v>
      </c>
      <c r="E47" s="21" t="s">
        <v>60</v>
      </c>
      <c r="F47" s="18"/>
      <c r="G47" s="21" t="s">
        <v>18</v>
      </c>
      <c r="H47" s="21" t="s">
        <v>19</v>
      </c>
      <c r="I47" s="21" t="s">
        <v>20</v>
      </c>
      <c r="J47" s="21" t="s">
        <v>21</v>
      </c>
      <c r="K47" s="21" t="s">
        <v>22</v>
      </c>
      <c r="L47" s="21" t="s">
        <v>23</v>
      </c>
      <c r="M47" s="21" t="s">
        <v>24</v>
      </c>
      <c r="N47" s="21" t="s">
        <v>25</v>
      </c>
      <c r="O47" s="21" t="s">
        <v>281</v>
      </c>
      <c r="P47" s="21" t="s">
        <v>270</v>
      </c>
      <c r="Q47" s="21" t="s">
        <v>112</v>
      </c>
    </row>
    <row r="48" spans="2:17" x14ac:dyDescent="0.25">
      <c r="B48" s="59" t="s">
        <v>250</v>
      </c>
      <c r="C48" s="61"/>
      <c r="D48" s="61"/>
      <c r="E48" s="60"/>
      <c r="F48" s="19"/>
      <c r="G48" s="60"/>
      <c r="H48" s="60"/>
      <c r="I48" s="60"/>
      <c r="J48" s="60"/>
      <c r="K48" s="60"/>
      <c r="L48" s="60"/>
      <c r="M48" s="60"/>
      <c r="N48" s="60"/>
      <c r="O48" s="60"/>
      <c r="P48" s="60"/>
      <c r="Q48" s="52">
        <f>SUM(C48:E48,G48:P48)</f>
        <v>0</v>
      </c>
    </row>
    <row r="49" spans="2:17" x14ac:dyDescent="0.25">
      <c r="B49" s="59" t="s">
        <v>251</v>
      </c>
      <c r="C49" s="61"/>
      <c r="D49" s="61"/>
      <c r="E49" s="60"/>
      <c r="F49" s="19"/>
      <c r="G49" s="60"/>
      <c r="H49" s="60"/>
      <c r="I49" s="60"/>
      <c r="J49" s="60"/>
      <c r="K49" s="60"/>
      <c r="L49" s="60"/>
      <c r="M49" s="60"/>
      <c r="N49" s="60"/>
      <c r="O49" s="60"/>
      <c r="P49" s="60"/>
      <c r="Q49" s="52">
        <f t="shared" ref="Q49:Q54" si="4">SUM(C49:E49,G49:P49)</f>
        <v>0</v>
      </c>
    </row>
    <row r="50" spans="2:17" x14ac:dyDescent="0.25">
      <c r="B50" s="59" t="s">
        <v>252</v>
      </c>
      <c r="C50" s="61"/>
      <c r="D50" s="61"/>
      <c r="E50" s="60"/>
      <c r="F50" s="19"/>
      <c r="G50" s="60"/>
      <c r="H50" s="60"/>
      <c r="I50" s="60"/>
      <c r="J50" s="60"/>
      <c r="K50" s="60"/>
      <c r="L50" s="60"/>
      <c r="M50" s="60"/>
      <c r="N50" s="60"/>
      <c r="O50" s="60"/>
      <c r="P50" s="60"/>
      <c r="Q50" s="52">
        <f t="shared" si="4"/>
        <v>0</v>
      </c>
    </row>
    <row r="51" spans="2:17" x14ac:dyDescent="0.25">
      <c r="B51" s="59" t="s">
        <v>253</v>
      </c>
      <c r="C51" s="61"/>
      <c r="D51" s="61"/>
      <c r="E51" s="60"/>
      <c r="F51" s="19"/>
      <c r="G51" s="60"/>
      <c r="H51" s="60"/>
      <c r="I51" s="60"/>
      <c r="J51" s="60"/>
      <c r="K51" s="60"/>
      <c r="L51" s="60"/>
      <c r="M51" s="60"/>
      <c r="N51" s="60"/>
      <c r="O51" s="60"/>
      <c r="P51" s="60"/>
      <c r="Q51" s="52">
        <f t="shared" si="4"/>
        <v>0</v>
      </c>
    </row>
    <row r="52" spans="2:17" x14ac:dyDescent="0.25">
      <c r="B52" s="59" t="s">
        <v>254</v>
      </c>
      <c r="C52" s="61"/>
      <c r="D52" s="61"/>
      <c r="E52" s="60"/>
      <c r="F52" s="19"/>
      <c r="G52" s="60"/>
      <c r="H52" s="60"/>
      <c r="I52" s="60"/>
      <c r="J52" s="60"/>
      <c r="K52" s="60"/>
      <c r="L52" s="60"/>
      <c r="M52" s="60"/>
      <c r="N52" s="60"/>
      <c r="O52" s="60"/>
      <c r="P52" s="60"/>
      <c r="Q52" s="52">
        <f t="shared" si="4"/>
        <v>0</v>
      </c>
    </row>
    <row r="53" spans="2:17" x14ac:dyDescent="0.25">
      <c r="B53" s="59" t="s">
        <v>255</v>
      </c>
      <c r="C53" s="61"/>
      <c r="D53" s="61"/>
      <c r="E53" s="60"/>
      <c r="F53" s="19"/>
      <c r="G53" s="60"/>
      <c r="H53" s="60"/>
      <c r="I53" s="60"/>
      <c r="J53" s="60"/>
      <c r="K53" s="60"/>
      <c r="L53" s="60"/>
      <c r="M53" s="60"/>
      <c r="N53" s="60"/>
      <c r="O53" s="60"/>
      <c r="P53" s="60"/>
      <c r="Q53" s="52">
        <f t="shared" si="4"/>
        <v>0</v>
      </c>
    </row>
    <row r="54" spans="2:17" x14ac:dyDescent="0.25">
      <c r="B54" s="55" t="s">
        <v>391</v>
      </c>
      <c r="C54" s="56">
        <f>SUM(C48:C53)</f>
        <v>0</v>
      </c>
      <c r="D54" s="56">
        <f t="shared" ref="D54:E54" si="5">SUM(D48:D53)</f>
        <v>0</v>
      </c>
      <c r="E54" s="56">
        <f t="shared" si="5"/>
        <v>0</v>
      </c>
      <c r="F54" s="19"/>
      <c r="G54" s="52">
        <f>SUM(G48:G53)</f>
        <v>0</v>
      </c>
      <c r="H54" s="52">
        <f t="shared" ref="H54:P54" si="6">SUM(H48:H53)</f>
        <v>0</v>
      </c>
      <c r="I54" s="52">
        <f t="shared" si="6"/>
        <v>0</v>
      </c>
      <c r="J54" s="52">
        <f t="shared" si="6"/>
        <v>0</v>
      </c>
      <c r="K54" s="52">
        <f t="shared" si="6"/>
        <v>0</v>
      </c>
      <c r="L54" s="52">
        <f t="shared" si="6"/>
        <v>0</v>
      </c>
      <c r="M54" s="52">
        <f t="shared" si="6"/>
        <v>0</v>
      </c>
      <c r="N54" s="52">
        <f t="shared" si="6"/>
        <v>0</v>
      </c>
      <c r="O54" s="52">
        <f t="shared" si="6"/>
        <v>0</v>
      </c>
      <c r="P54" s="52">
        <f t="shared" si="6"/>
        <v>0</v>
      </c>
      <c r="Q54" s="52">
        <f t="shared" si="4"/>
        <v>0</v>
      </c>
    </row>
    <row r="56" spans="2:17" ht="57" customHeight="1" x14ac:dyDescent="0.25">
      <c r="B56" s="9" t="s">
        <v>280</v>
      </c>
      <c r="C56" s="21" t="s">
        <v>16</v>
      </c>
      <c r="D56" s="21" t="s">
        <v>17</v>
      </c>
      <c r="E56" s="21" t="s">
        <v>60</v>
      </c>
      <c r="F56" s="18"/>
      <c r="G56" s="21" t="s">
        <v>18</v>
      </c>
      <c r="H56" s="21" t="s">
        <v>19</v>
      </c>
      <c r="I56" s="21" t="s">
        <v>20</v>
      </c>
      <c r="J56" s="21" t="s">
        <v>21</v>
      </c>
      <c r="K56" s="21" t="s">
        <v>22</v>
      </c>
      <c r="L56" s="21" t="s">
        <v>23</v>
      </c>
      <c r="M56" s="21" t="s">
        <v>24</v>
      </c>
      <c r="N56" s="21" t="s">
        <v>25</v>
      </c>
      <c r="O56" s="21" t="s">
        <v>281</v>
      </c>
      <c r="P56" s="21" t="s">
        <v>270</v>
      </c>
      <c r="Q56" s="21" t="s">
        <v>112</v>
      </c>
    </row>
    <row r="57" spans="2:17" x14ac:dyDescent="0.25">
      <c r="B57" s="40" t="s">
        <v>250</v>
      </c>
      <c r="C57" s="61"/>
      <c r="D57" s="61"/>
      <c r="E57" s="60"/>
      <c r="F57" s="19"/>
      <c r="G57" s="60"/>
      <c r="H57" s="60"/>
      <c r="I57" s="60"/>
      <c r="J57" s="60"/>
      <c r="K57" s="60"/>
      <c r="L57" s="60"/>
      <c r="M57" s="60"/>
      <c r="N57" s="60"/>
      <c r="O57" s="60"/>
      <c r="P57" s="60"/>
      <c r="Q57" s="52">
        <f>SUM(B57:D57,F57:P57)</f>
        <v>0</v>
      </c>
    </row>
    <row r="58" spans="2:17" x14ac:dyDescent="0.25">
      <c r="B58" s="40" t="s">
        <v>251</v>
      </c>
      <c r="C58" s="61"/>
      <c r="D58" s="61"/>
      <c r="E58" s="60"/>
      <c r="F58" s="19"/>
      <c r="G58" s="60"/>
      <c r="H58" s="60"/>
      <c r="I58" s="60"/>
      <c r="J58" s="60"/>
      <c r="K58" s="60"/>
      <c r="L58" s="60"/>
      <c r="M58" s="60"/>
      <c r="N58" s="60"/>
      <c r="O58" s="60"/>
      <c r="P58" s="60"/>
      <c r="Q58" s="52">
        <f t="shared" ref="Q58:Q63" si="7">SUM(B58:D58,F58:P58)</f>
        <v>0</v>
      </c>
    </row>
    <row r="59" spans="2:17" x14ac:dyDescent="0.25">
      <c r="B59" s="40" t="s">
        <v>252</v>
      </c>
      <c r="C59" s="61"/>
      <c r="D59" s="61"/>
      <c r="E59" s="60"/>
      <c r="F59" s="19"/>
      <c r="G59" s="60"/>
      <c r="H59" s="60"/>
      <c r="I59" s="60"/>
      <c r="J59" s="60"/>
      <c r="K59" s="60"/>
      <c r="L59" s="60"/>
      <c r="M59" s="60"/>
      <c r="N59" s="60"/>
      <c r="O59" s="60"/>
      <c r="P59" s="60"/>
      <c r="Q59" s="52">
        <f t="shared" si="7"/>
        <v>0</v>
      </c>
    </row>
    <row r="60" spans="2:17" x14ac:dyDescent="0.25">
      <c r="B60" s="40" t="s">
        <v>253</v>
      </c>
      <c r="C60" s="61"/>
      <c r="D60" s="61"/>
      <c r="E60" s="60"/>
      <c r="F60" s="19"/>
      <c r="G60" s="60"/>
      <c r="H60" s="60"/>
      <c r="I60" s="60"/>
      <c r="J60" s="60"/>
      <c r="K60" s="60"/>
      <c r="L60" s="60"/>
      <c r="M60" s="60"/>
      <c r="N60" s="60"/>
      <c r="O60" s="60"/>
      <c r="P60" s="60"/>
      <c r="Q60" s="52">
        <f t="shared" si="7"/>
        <v>0</v>
      </c>
    </row>
    <row r="61" spans="2:17" x14ac:dyDescent="0.25">
      <c r="B61" s="40" t="s">
        <v>254</v>
      </c>
      <c r="C61" s="61"/>
      <c r="D61" s="61"/>
      <c r="E61" s="60"/>
      <c r="F61" s="19"/>
      <c r="G61" s="60"/>
      <c r="H61" s="60"/>
      <c r="I61" s="60"/>
      <c r="J61" s="60"/>
      <c r="K61" s="60"/>
      <c r="L61" s="60"/>
      <c r="M61" s="60"/>
      <c r="N61" s="60"/>
      <c r="O61" s="60"/>
      <c r="P61" s="60"/>
      <c r="Q61" s="52">
        <f t="shared" si="7"/>
        <v>0</v>
      </c>
    </row>
    <row r="62" spans="2:17" x14ac:dyDescent="0.25">
      <c r="B62" s="40" t="s">
        <v>255</v>
      </c>
      <c r="C62" s="61"/>
      <c r="D62" s="61"/>
      <c r="E62" s="60"/>
      <c r="F62" s="19"/>
      <c r="G62" s="60"/>
      <c r="H62" s="60"/>
      <c r="I62" s="60"/>
      <c r="J62" s="60"/>
      <c r="K62" s="60"/>
      <c r="L62" s="60"/>
      <c r="M62" s="60"/>
      <c r="N62" s="60"/>
      <c r="O62" s="60"/>
      <c r="P62" s="60"/>
      <c r="Q62" s="52">
        <f t="shared" si="7"/>
        <v>0</v>
      </c>
    </row>
    <row r="63" spans="2:17" x14ac:dyDescent="0.25">
      <c r="B63" s="55" t="s">
        <v>391</v>
      </c>
      <c r="C63" s="56">
        <f>SUM(C57:C62)</f>
        <v>0</v>
      </c>
      <c r="D63" s="56">
        <f t="shared" ref="D63:E63" si="8">SUM(D57:D62)</f>
        <v>0</v>
      </c>
      <c r="E63" s="56">
        <f t="shared" si="8"/>
        <v>0</v>
      </c>
      <c r="F63" s="19"/>
      <c r="G63" s="52">
        <f>SUM(G57:G62)</f>
        <v>0</v>
      </c>
      <c r="H63" s="52">
        <f t="shared" ref="H63:P63" si="9">SUM(H57:H62)</f>
        <v>0</v>
      </c>
      <c r="I63" s="52">
        <f>SUM(I57:I62)</f>
        <v>0</v>
      </c>
      <c r="J63" s="52">
        <f t="shared" si="9"/>
        <v>0</v>
      </c>
      <c r="K63" s="52">
        <f t="shared" si="9"/>
        <v>0</v>
      </c>
      <c r="L63" s="52">
        <f t="shared" si="9"/>
        <v>0</v>
      </c>
      <c r="M63" s="52">
        <f t="shared" si="9"/>
        <v>0</v>
      </c>
      <c r="N63" s="52">
        <f t="shared" si="9"/>
        <v>0</v>
      </c>
      <c r="O63" s="52">
        <f t="shared" si="9"/>
        <v>0</v>
      </c>
      <c r="P63" s="52">
        <f t="shared" si="9"/>
        <v>0</v>
      </c>
      <c r="Q63" s="52">
        <f t="shared" si="7"/>
        <v>0</v>
      </c>
    </row>
    <row r="65" spans="2:17" ht="56.25" customHeight="1" x14ac:dyDescent="0.25">
      <c r="B65" s="9" t="s">
        <v>257</v>
      </c>
      <c r="C65" s="21" t="s">
        <v>16</v>
      </c>
      <c r="D65" s="21" t="s">
        <v>17</v>
      </c>
      <c r="E65" s="21" t="s">
        <v>60</v>
      </c>
      <c r="F65" s="18"/>
      <c r="G65" s="21" t="s">
        <v>18</v>
      </c>
      <c r="H65" s="21" t="s">
        <v>19</v>
      </c>
      <c r="I65" s="21" t="s">
        <v>20</v>
      </c>
      <c r="J65" s="21" t="s">
        <v>21</v>
      </c>
      <c r="K65" s="21" t="s">
        <v>22</v>
      </c>
      <c r="L65" s="21" t="s">
        <v>23</v>
      </c>
      <c r="M65" s="21" t="s">
        <v>24</v>
      </c>
      <c r="N65" s="21" t="s">
        <v>25</v>
      </c>
      <c r="O65" s="21" t="s">
        <v>281</v>
      </c>
      <c r="P65" s="21" t="s">
        <v>270</v>
      </c>
      <c r="Q65" s="21" t="s">
        <v>112</v>
      </c>
    </row>
    <row r="66" spans="2:17" x14ac:dyDescent="0.25">
      <c r="B66" s="59" t="s">
        <v>258</v>
      </c>
      <c r="C66" s="61"/>
      <c r="D66" s="61"/>
      <c r="E66" s="60"/>
      <c r="F66" s="19"/>
      <c r="G66" s="60"/>
      <c r="H66" s="60"/>
      <c r="I66" s="60"/>
      <c r="J66" s="60"/>
      <c r="K66" s="60"/>
      <c r="L66" s="60"/>
      <c r="M66" s="60"/>
      <c r="N66" s="60"/>
      <c r="O66" s="60"/>
      <c r="P66" s="60"/>
      <c r="Q66" s="52">
        <f>SUM(C66:E66,G66:P66)</f>
        <v>0</v>
      </c>
    </row>
    <row r="67" spans="2:17" x14ac:dyDescent="0.25">
      <c r="B67" s="59" t="s">
        <v>259</v>
      </c>
      <c r="C67" s="61"/>
      <c r="D67" s="61"/>
      <c r="E67" s="60"/>
      <c r="F67" s="19"/>
      <c r="G67" s="60"/>
      <c r="H67" s="60"/>
      <c r="I67" s="60"/>
      <c r="J67" s="60"/>
      <c r="K67" s="60"/>
      <c r="L67" s="60"/>
      <c r="M67" s="60"/>
      <c r="N67" s="60"/>
      <c r="O67" s="60"/>
      <c r="P67" s="60"/>
      <c r="Q67" s="52">
        <f t="shared" ref="Q67:Q68" si="10">SUM(C67:E67,G67:P67)</f>
        <v>0</v>
      </c>
    </row>
    <row r="68" spans="2:17" x14ac:dyDescent="0.25">
      <c r="B68" s="59" t="s">
        <v>378</v>
      </c>
      <c r="C68" s="61"/>
      <c r="D68" s="61"/>
      <c r="E68" s="60"/>
      <c r="F68" s="19"/>
      <c r="G68" s="60"/>
      <c r="H68" s="60"/>
      <c r="I68" s="60"/>
      <c r="J68" s="60"/>
      <c r="K68" s="60"/>
      <c r="L68" s="60"/>
      <c r="M68" s="60"/>
      <c r="N68" s="60"/>
      <c r="O68" s="60"/>
      <c r="P68" s="60"/>
      <c r="Q68" s="52">
        <f t="shared" si="10"/>
        <v>0</v>
      </c>
    </row>
    <row r="69" spans="2:17" x14ac:dyDescent="0.25">
      <c r="B69" s="55" t="s">
        <v>391</v>
      </c>
      <c r="C69" s="56">
        <f>SUM(C66:C68)</f>
        <v>0</v>
      </c>
      <c r="D69" s="56">
        <f t="shared" ref="D69:E69" si="11">SUM(D66:D68)</f>
        <v>0</v>
      </c>
      <c r="E69" s="56">
        <f t="shared" si="11"/>
        <v>0</v>
      </c>
      <c r="F69" s="19"/>
      <c r="G69" s="56">
        <f t="shared" ref="G69" si="12">SUM(G66:G68)</f>
        <v>0</v>
      </c>
      <c r="H69" s="56">
        <f t="shared" ref="H69" si="13">SUM(H66:H68)</f>
        <v>0</v>
      </c>
      <c r="I69" s="56">
        <f t="shared" ref="I69" si="14">SUM(I66:I68)</f>
        <v>0</v>
      </c>
      <c r="J69" s="56">
        <f t="shared" ref="J69" si="15">SUM(J66:J68)</f>
        <v>0</v>
      </c>
      <c r="K69" s="56">
        <f t="shared" ref="K69" si="16">SUM(K66:K68)</f>
        <v>0</v>
      </c>
      <c r="L69" s="56">
        <f t="shared" ref="L69" si="17">SUM(L66:L68)</f>
        <v>0</v>
      </c>
      <c r="M69" s="56">
        <f t="shared" ref="M69" si="18">SUM(M66:M68)</f>
        <v>0</v>
      </c>
      <c r="N69" s="56">
        <f t="shared" ref="N69" si="19">SUM(N66:N68)</f>
        <v>0</v>
      </c>
      <c r="O69" s="56">
        <f t="shared" ref="O69" si="20">SUM(O66:O68)</f>
        <v>0</v>
      </c>
      <c r="P69" s="56">
        <f t="shared" ref="P69" si="21">SUM(P66:P68)</f>
        <v>0</v>
      </c>
      <c r="Q69" s="52">
        <f>SUM(C69:E69,G69:P69)</f>
        <v>0</v>
      </c>
    </row>
    <row r="77" spans="2:17" x14ac:dyDescent="0.25">
      <c r="B77" s="23"/>
    </row>
    <row r="78" spans="2:17" x14ac:dyDescent="0.25">
      <c r="B78" s="23"/>
    </row>
    <row r="79" spans="2:17" x14ac:dyDescent="0.25">
      <c r="B79" s="23"/>
    </row>
    <row r="80" spans="2:17" x14ac:dyDescent="0.25">
      <c r="B80" s="23"/>
    </row>
    <row r="81" spans="2:2" x14ac:dyDescent="0.25">
      <c r="B81" s="23"/>
    </row>
  </sheetData>
  <sheetProtection selectLockedCells="1"/>
  <dataValidations count="2">
    <dataValidation type="whole" allowBlank="1" showInputMessage="1" showErrorMessage="1" sqref="C8:E30 G8:P30">
      <formula1>0</formula1>
      <formula2>10000000000000000000</formula2>
    </dataValidation>
    <dataValidation type="whole" allowBlank="1" showInputMessage="1" showErrorMessage="1" sqref="G48:P53 C48:E53 C57:E62 G57:P62 C66:E68 G66:P68 C34:E45 G34:P45">
      <formula1>0</formula1>
      <formula2>1E+31</formula2>
    </dataValidation>
  </dataValidations>
  <pageMargins left="0.39370078740157483" right="0.39370078740157483" top="0.39370078740157483" bottom="0.39370078740157483" header="0.31496062992125984" footer="0.31496062992125984"/>
  <pageSetup paperSize="9" scale="49" fitToHeight="0" orientation="landscape" r:id="rId1"/>
  <rowBreaks count="1" manualBreakCount="1">
    <brk id="54" max="17"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B1:U23"/>
  <sheetViews>
    <sheetView workbookViewId="0">
      <selection activeCell="D8" sqref="D8"/>
    </sheetView>
  </sheetViews>
  <sheetFormatPr defaultColWidth="9.140625" defaultRowHeight="15" x14ac:dyDescent="0.25"/>
  <cols>
    <col min="1" max="1" width="4.140625" style="23" customWidth="1"/>
    <col min="2" max="2" width="41.42578125" style="44" customWidth="1"/>
    <col min="3" max="3" width="12.42578125" style="44" customWidth="1"/>
    <col min="4" max="4" width="12.42578125" style="23" customWidth="1"/>
    <col min="5" max="5" width="12.42578125" style="51" customWidth="1"/>
    <col min="6" max="6" width="2" style="51" customWidth="1"/>
    <col min="7" max="16" width="12.42578125" style="23" customWidth="1"/>
    <col min="17" max="17" width="10.28515625" style="23" customWidth="1"/>
    <col min="18" max="16384" width="9.140625" style="23"/>
  </cols>
  <sheetData>
    <row r="1" spans="2:21" ht="18.75" x14ac:dyDescent="0.25">
      <c r="B1" s="33"/>
    </row>
    <row r="2" spans="2:21" ht="18.75" x14ac:dyDescent="0.25">
      <c r="B2" s="33"/>
    </row>
    <row r="4" spans="2:21" ht="28.5" x14ac:dyDescent="0.25">
      <c r="B4" s="34" t="s">
        <v>51</v>
      </c>
    </row>
    <row r="5" spans="2:21" ht="21" x14ac:dyDescent="0.25">
      <c r="B5" s="35" t="s">
        <v>262</v>
      </c>
      <c r="C5" s="51"/>
      <c r="D5" s="51"/>
    </row>
    <row r="7" spans="2:21" ht="57" customHeight="1" x14ac:dyDescent="0.25">
      <c r="B7" s="9" t="s">
        <v>113</v>
      </c>
      <c r="C7" s="21" t="s">
        <v>16</v>
      </c>
      <c r="D7" s="21" t="s">
        <v>17</v>
      </c>
      <c r="E7" s="21" t="s">
        <v>60</v>
      </c>
      <c r="F7" s="18"/>
      <c r="G7" s="21" t="s">
        <v>18</v>
      </c>
      <c r="H7" s="21" t="s">
        <v>19</v>
      </c>
      <c r="I7" s="21" t="s">
        <v>20</v>
      </c>
      <c r="J7" s="21" t="s">
        <v>21</v>
      </c>
      <c r="K7" s="21" t="s">
        <v>22</v>
      </c>
      <c r="L7" s="21" t="s">
        <v>23</v>
      </c>
      <c r="M7" s="21" t="s">
        <v>24</v>
      </c>
      <c r="N7" s="21" t="s">
        <v>25</v>
      </c>
      <c r="O7" s="21" t="s">
        <v>281</v>
      </c>
      <c r="P7" s="21" t="s">
        <v>270</v>
      </c>
      <c r="Q7" s="21" t="s">
        <v>112</v>
      </c>
    </row>
    <row r="8" spans="2:21" x14ac:dyDescent="0.25">
      <c r="B8" s="214" t="s">
        <v>460</v>
      </c>
      <c r="C8" s="60">
        <v>26</v>
      </c>
      <c r="D8" s="373" t="s">
        <v>500</v>
      </c>
      <c r="E8" s="60"/>
      <c r="F8" s="19"/>
      <c r="G8" s="60"/>
      <c r="H8" s="60"/>
      <c r="I8" s="60"/>
      <c r="J8" s="373" t="s">
        <v>500</v>
      </c>
      <c r="K8" s="60"/>
      <c r="L8" s="60"/>
      <c r="M8" s="60"/>
      <c r="N8" s="60"/>
      <c r="O8" s="60"/>
      <c r="P8" s="60"/>
      <c r="Q8" s="52"/>
    </row>
    <row r="9" spans="2:21" ht="30" customHeight="1" x14ac:dyDescent="0.25">
      <c r="B9" s="214" t="s">
        <v>461</v>
      </c>
      <c r="C9" s="60">
        <v>133</v>
      </c>
      <c r="D9" s="60">
        <v>30</v>
      </c>
      <c r="E9" s="60"/>
      <c r="F9" s="19"/>
      <c r="G9" s="60"/>
      <c r="H9" s="60"/>
      <c r="I9" s="60">
        <v>8</v>
      </c>
      <c r="J9" s="60">
        <v>35</v>
      </c>
      <c r="K9" s="60"/>
      <c r="L9" s="60">
        <v>7</v>
      </c>
      <c r="M9" s="60">
        <v>85</v>
      </c>
      <c r="N9" s="60"/>
      <c r="O9" s="60"/>
      <c r="P9" s="60"/>
      <c r="Q9" s="52">
        <f t="shared" ref="Q9:Q18" si="0">SUM(C9:E9,G9:P9)</f>
        <v>298</v>
      </c>
    </row>
    <row r="10" spans="2:21" ht="27.75" customHeight="1" x14ac:dyDescent="0.25">
      <c r="B10" s="214" t="s">
        <v>462</v>
      </c>
      <c r="C10" s="60">
        <v>104</v>
      </c>
      <c r="D10" s="60">
        <v>64</v>
      </c>
      <c r="E10" s="60"/>
      <c r="F10" s="19"/>
      <c r="G10" s="60"/>
      <c r="H10" s="60"/>
      <c r="I10" s="60">
        <v>63</v>
      </c>
      <c r="J10" s="60">
        <v>74</v>
      </c>
      <c r="K10" s="60"/>
      <c r="L10" s="60">
        <v>30</v>
      </c>
      <c r="M10" s="60">
        <v>89</v>
      </c>
      <c r="N10" s="60"/>
      <c r="O10" s="60"/>
      <c r="P10" s="60"/>
      <c r="Q10" s="52">
        <f t="shared" si="0"/>
        <v>424</v>
      </c>
    </row>
    <row r="11" spans="2:21" ht="24" x14ac:dyDescent="0.25">
      <c r="B11" s="214" t="s">
        <v>135</v>
      </c>
      <c r="C11" s="60">
        <v>125</v>
      </c>
      <c r="D11" s="60">
        <v>11</v>
      </c>
      <c r="E11" s="60"/>
      <c r="F11" s="19"/>
      <c r="G11" s="60"/>
      <c r="H11" s="60"/>
      <c r="I11" s="60">
        <v>44</v>
      </c>
      <c r="J11" s="60">
        <v>36</v>
      </c>
      <c r="K11" s="60"/>
      <c r="L11" s="60">
        <v>5</v>
      </c>
      <c r="M11" s="60">
        <v>12</v>
      </c>
      <c r="N11" s="60"/>
      <c r="O11" s="60"/>
      <c r="P11" s="60"/>
      <c r="Q11" s="52">
        <f t="shared" si="0"/>
        <v>233</v>
      </c>
    </row>
    <row r="12" spans="2:21" ht="30" customHeight="1" x14ac:dyDescent="0.25">
      <c r="B12" s="215" t="s">
        <v>136</v>
      </c>
      <c r="C12" s="373" t="s">
        <v>500</v>
      </c>
      <c r="D12" s="60"/>
      <c r="E12" s="60"/>
      <c r="F12" s="19"/>
      <c r="G12" s="60"/>
      <c r="H12" s="60"/>
      <c r="I12" s="60">
        <v>5</v>
      </c>
      <c r="J12" s="373" t="s">
        <v>500</v>
      </c>
      <c r="K12" s="60"/>
      <c r="L12" s="60"/>
      <c r="M12" s="60"/>
      <c r="N12" s="60"/>
      <c r="O12" s="60"/>
      <c r="P12" s="60"/>
      <c r="Q12" s="52"/>
    </row>
    <row r="13" spans="2:21" ht="27" customHeight="1" x14ac:dyDescent="0.25">
      <c r="B13" s="214" t="s">
        <v>137</v>
      </c>
      <c r="C13" s="61">
        <v>15</v>
      </c>
      <c r="D13" s="61"/>
      <c r="E13" s="61"/>
      <c r="F13" s="53"/>
      <c r="G13" s="61"/>
      <c r="H13" s="61"/>
      <c r="I13" s="61"/>
      <c r="J13" s="61">
        <v>11</v>
      </c>
      <c r="K13" s="61">
        <v>19</v>
      </c>
      <c r="L13" s="61"/>
      <c r="M13" s="61"/>
      <c r="N13" s="61"/>
      <c r="O13" s="61"/>
      <c r="P13" s="61"/>
      <c r="Q13" s="52">
        <f t="shared" si="0"/>
        <v>45</v>
      </c>
    </row>
    <row r="14" spans="2:21" ht="24" x14ac:dyDescent="0.25">
      <c r="B14" s="214" t="s">
        <v>138</v>
      </c>
      <c r="C14" s="61">
        <v>95</v>
      </c>
      <c r="D14" s="373" t="s">
        <v>500</v>
      </c>
      <c r="E14" s="61"/>
      <c r="F14" s="53"/>
      <c r="G14" s="61"/>
      <c r="H14" s="61"/>
      <c r="I14" s="373" t="s">
        <v>500</v>
      </c>
      <c r="J14" s="61">
        <v>51</v>
      </c>
      <c r="K14" s="61"/>
      <c r="L14" s="373" t="s">
        <v>500</v>
      </c>
      <c r="M14" s="61"/>
      <c r="N14" s="61"/>
      <c r="O14" s="61"/>
      <c r="P14" s="61"/>
      <c r="Q14" s="52"/>
      <c r="S14" s="54"/>
      <c r="T14" s="54"/>
    </row>
    <row r="15" spans="2:21" ht="27.75" customHeight="1" x14ac:dyDescent="0.25">
      <c r="B15" s="216" t="s">
        <v>406</v>
      </c>
      <c r="C15" s="61"/>
      <c r="D15" s="61"/>
      <c r="E15" s="61"/>
      <c r="F15" s="53"/>
      <c r="G15" s="61"/>
      <c r="H15" s="61"/>
      <c r="I15" s="61"/>
      <c r="J15" s="61"/>
      <c r="K15" s="61"/>
      <c r="L15" s="61"/>
      <c r="M15" s="61"/>
      <c r="N15" s="61"/>
      <c r="O15" s="61"/>
      <c r="P15" s="61"/>
      <c r="Q15" s="52">
        <f t="shared" si="0"/>
        <v>0</v>
      </c>
      <c r="S15" s="54"/>
      <c r="T15" s="54"/>
      <c r="U15" s="54"/>
    </row>
    <row r="16" spans="2:21" x14ac:dyDescent="0.25">
      <c r="B16" s="9" t="s">
        <v>249</v>
      </c>
      <c r="C16" s="328"/>
      <c r="D16" s="353"/>
      <c r="E16" s="353"/>
      <c r="F16" s="353"/>
      <c r="G16" s="353"/>
      <c r="H16" s="353"/>
      <c r="I16" s="353"/>
      <c r="J16" s="353"/>
      <c r="K16" s="353"/>
      <c r="L16" s="353"/>
      <c r="M16" s="353"/>
      <c r="N16" s="353"/>
      <c r="O16" s="353"/>
      <c r="P16" s="353"/>
      <c r="Q16" s="329"/>
    </row>
    <row r="17" spans="2:17" ht="27.75" customHeight="1" x14ac:dyDescent="0.25">
      <c r="B17" s="123" t="s">
        <v>430</v>
      </c>
      <c r="C17" s="60">
        <v>169</v>
      </c>
      <c r="D17" s="60">
        <v>40</v>
      </c>
      <c r="E17" s="60"/>
      <c r="F17" s="19"/>
      <c r="G17" s="60"/>
      <c r="H17" s="60"/>
      <c r="I17" s="374" t="s">
        <v>500</v>
      </c>
      <c r="J17" s="60"/>
      <c r="K17" s="60"/>
      <c r="L17" s="60"/>
      <c r="M17" s="60">
        <v>13</v>
      </c>
      <c r="N17" s="60"/>
      <c r="O17" s="60"/>
      <c r="P17" s="60"/>
      <c r="Q17" s="52"/>
    </row>
    <row r="18" spans="2:17" ht="42.75" customHeight="1" x14ac:dyDescent="0.25">
      <c r="B18" s="123" t="s">
        <v>431</v>
      </c>
      <c r="C18" s="61">
        <v>474</v>
      </c>
      <c r="D18" s="61">
        <v>95</v>
      </c>
      <c r="E18" s="61"/>
      <c r="F18" s="53"/>
      <c r="G18" s="61"/>
      <c r="H18" s="61"/>
      <c r="I18" s="374" t="s">
        <v>500</v>
      </c>
      <c r="J18" s="61"/>
      <c r="K18" s="61"/>
      <c r="L18" s="61"/>
      <c r="M18" s="61">
        <v>120</v>
      </c>
      <c r="N18" s="61"/>
      <c r="O18" s="61"/>
      <c r="P18" s="61"/>
      <c r="Q18" s="52"/>
    </row>
    <row r="19" spans="2:17" s="68" customFormat="1" x14ac:dyDescent="0.25">
      <c r="B19" s="209"/>
      <c r="C19" s="106"/>
      <c r="D19" s="106"/>
      <c r="E19" s="106"/>
      <c r="F19" s="106"/>
      <c r="G19" s="106"/>
      <c r="H19" s="106"/>
      <c r="I19" s="106"/>
      <c r="J19" s="106"/>
      <c r="K19" s="106"/>
      <c r="L19" s="106"/>
      <c r="M19" s="106"/>
      <c r="N19" s="106"/>
      <c r="O19" s="106"/>
      <c r="P19" s="106"/>
      <c r="Q19" s="218"/>
    </row>
    <row r="20" spans="2:17" ht="30" x14ac:dyDescent="0.25">
      <c r="B20" s="9" t="s">
        <v>286</v>
      </c>
      <c r="C20" s="9" t="s">
        <v>173</v>
      </c>
      <c r="D20" s="50" t="s">
        <v>174</v>
      </c>
      <c r="E20" s="352" t="s">
        <v>171</v>
      </c>
      <c r="F20" s="352"/>
      <c r="G20" s="352"/>
      <c r="H20" s="352"/>
      <c r="I20" s="352"/>
    </row>
    <row r="21" spans="2:17" x14ac:dyDescent="0.25">
      <c r="B21" s="307" t="s">
        <v>290</v>
      </c>
      <c r="C21" s="308"/>
      <c r="D21" s="308"/>
      <c r="E21" s="308"/>
      <c r="F21" s="308"/>
      <c r="G21" s="308"/>
      <c r="H21" s="308"/>
      <c r="I21" s="308"/>
    </row>
    <row r="22" spans="2:17" ht="38.25" customHeight="1" x14ac:dyDescent="0.25">
      <c r="B22" s="219" t="s">
        <v>432</v>
      </c>
      <c r="C22" s="63">
        <v>51</v>
      </c>
      <c r="D22" s="24" t="s">
        <v>56</v>
      </c>
      <c r="E22" s="351" t="s">
        <v>289</v>
      </c>
      <c r="F22" s="351"/>
      <c r="G22" s="351"/>
      <c r="H22" s="351"/>
      <c r="I22" s="351"/>
    </row>
    <row r="23" spans="2:17" ht="38.25" customHeight="1" x14ac:dyDescent="0.25">
      <c r="B23" s="219" t="s">
        <v>287</v>
      </c>
      <c r="C23" s="63">
        <v>46</v>
      </c>
      <c r="D23" s="24" t="s">
        <v>56</v>
      </c>
      <c r="E23" s="351" t="s">
        <v>288</v>
      </c>
      <c r="F23" s="351"/>
      <c r="G23" s="351"/>
      <c r="H23" s="351"/>
      <c r="I23" s="351"/>
    </row>
  </sheetData>
  <sheetProtection selectLockedCells="1"/>
  <mergeCells count="5">
    <mergeCell ref="E22:I22"/>
    <mergeCell ref="E20:I20"/>
    <mergeCell ref="B21:I21"/>
    <mergeCell ref="E23:I23"/>
    <mergeCell ref="C16:Q16"/>
  </mergeCells>
  <dataValidations count="2">
    <dataValidation type="whole" allowBlank="1" showInputMessage="1" showErrorMessage="1" sqref="C22:C23">
      <formula1>0</formula1>
      <formula2>1E+27</formula2>
    </dataValidation>
    <dataValidation type="whole" allowBlank="1" showInputMessage="1" showErrorMessage="1" sqref="I15 C17:E18 C13:C15 D15 E8:E15 L15 J13:J15 C8:C11 D9:D13 J9:J11 K8:K15 M8:P15 L8:L13 G8:H15 I8:I13 G17:H18 J17:P18">
      <formula1>0</formula1>
      <formula2>1E+21</formula2>
    </dataValidation>
  </dataValidations>
  <pageMargins left="0.39370078740157483" right="0.39370078740157483" top="0.39370078740157483" bottom="0.39370078740157483" header="0.31496062992125984" footer="0.31496062992125984"/>
  <pageSetup paperSize="9" scale="50"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15</vt:i4>
      </vt:variant>
    </vt:vector>
  </HeadingPairs>
  <TitlesOfParts>
    <vt:vector size="30" baseType="lpstr">
      <vt:lpstr>Introduction</vt:lpstr>
      <vt:lpstr>Validation Check</vt:lpstr>
      <vt:lpstr>ICS Consent</vt:lpstr>
      <vt:lpstr>Older People's MH</vt:lpstr>
      <vt:lpstr>Organisational Baseline</vt:lpstr>
      <vt:lpstr>Inpatient Metrics</vt:lpstr>
      <vt:lpstr>Inpatient Wfc and Fnc</vt:lpstr>
      <vt:lpstr>Inpatient Profiling</vt:lpstr>
      <vt:lpstr>Inpatient Quality</vt:lpstr>
      <vt:lpstr>Crisis Care</vt:lpstr>
      <vt:lpstr>Community Metrics</vt:lpstr>
      <vt:lpstr>Community Wfc and Fnc</vt:lpstr>
      <vt:lpstr>Community Profiling</vt:lpstr>
      <vt:lpstr>NCISH</vt:lpstr>
      <vt:lpstr>Comments</vt:lpstr>
      <vt:lpstr>Comments!Print_Area</vt:lpstr>
      <vt:lpstr>'Community Metrics'!Print_Area</vt:lpstr>
      <vt:lpstr>'Community Profiling'!Print_Area</vt:lpstr>
      <vt:lpstr>'Community Wfc and Fnc'!Print_Area</vt:lpstr>
      <vt:lpstr>'Crisis Care'!Print_Area</vt:lpstr>
      <vt:lpstr>'ICS Consent'!Print_Area</vt:lpstr>
      <vt:lpstr>'Inpatient Metrics'!Print_Area</vt:lpstr>
      <vt:lpstr>'Inpatient Profiling'!Print_Area</vt:lpstr>
      <vt:lpstr>'Inpatient Quality'!Print_Area</vt:lpstr>
      <vt:lpstr>'Inpatient Wfc and Fnc'!Print_Area</vt:lpstr>
      <vt:lpstr>Introduction!Print_Area</vt:lpstr>
      <vt:lpstr>NCISH!Print_Area</vt:lpstr>
      <vt:lpstr>'Older People''s MH'!Print_Area</vt:lpstr>
      <vt:lpstr>'Organisational Baseline'!Print_Area</vt:lpstr>
      <vt:lpstr>'Validation Check'!Print_Area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NHSBN</dc:creator>
  <cp:lastModifiedBy>ka182309</cp:lastModifiedBy>
  <cp:lastPrinted>2020-05-13T13:39:33Z</cp:lastPrinted>
  <dcterms:created xsi:type="dcterms:W3CDTF">2015-02-11T16:13:48Z</dcterms:created>
  <dcterms:modified xsi:type="dcterms:W3CDTF">2021-06-10T12:05:31Z</dcterms:modified>
</cp:coreProperties>
</file>